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2021" sheetId="1" r:id="rId1"/>
    <sheet name="Ресурсне забезп. 2021" sheetId="2" r:id="rId2"/>
    <sheet name="в програму облради 2016" sheetId="3" r:id="rId3"/>
  </sheets>
  <definedNames/>
  <calcPr fullCalcOnLoad="1"/>
</workbook>
</file>

<file path=xl/sharedStrings.xml><?xml version="1.0" encoding="utf-8"?>
<sst xmlns="http://schemas.openxmlformats.org/spreadsheetml/2006/main" count="547" uniqueCount="183">
  <si>
    <t xml:space="preserve">    Обмундирування </t>
  </si>
  <si>
    <t xml:space="preserve">        Взуття </t>
  </si>
  <si>
    <t xml:space="preserve">        Білизна </t>
  </si>
  <si>
    <t>№ п/п</t>
  </si>
  <si>
    <t>Наймунування предмета</t>
  </si>
  <si>
    <t>од.вим.</t>
  </si>
  <si>
    <t>кількість</t>
  </si>
  <si>
    <t>сума</t>
  </si>
  <si>
    <t>шт.</t>
  </si>
  <si>
    <t>ціна</t>
  </si>
  <si>
    <t>к-т.</t>
  </si>
  <si>
    <t>пар</t>
  </si>
  <si>
    <t>шт</t>
  </si>
  <si>
    <t xml:space="preserve">шт. </t>
  </si>
  <si>
    <t xml:space="preserve"> Шапка з овчини    </t>
  </si>
  <si>
    <t xml:space="preserve">  Куртка зимова    із знімним коміром </t>
  </si>
  <si>
    <t xml:space="preserve"> Рукавички   трикотажні    </t>
  </si>
  <si>
    <t xml:space="preserve"> Костюм тренувальний   </t>
  </si>
  <si>
    <t xml:space="preserve"> Черевики хромові   ( з високими берцями )</t>
  </si>
  <si>
    <t xml:space="preserve"> Напівчеревики    хромові </t>
  </si>
  <si>
    <t xml:space="preserve"> Тапочки спортивні     </t>
  </si>
  <si>
    <t>Фуфайка з короткими рукавами ( футболка)</t>
  </si>
  <si>
    <t xml:space="preserve"> Труси               </t>
  </si>
  <si>
    <t xml:space="preserve"> Білизна натільна    </t>
  </si>
  <si>
    <t xml:space="preserve"> Білизна тепла         </t>
  </si>
  <si>
    <t xml:space="preserve"> Рушник (у тому числі для лазні )</t>
  </si>
  <si>
    <t xml:space="preserve"> Шкарпетки літні      </t>
  </si>
  <si>
    <t xml:space="preserve"> Шкарпетки зимові    </t>
  </si>
  <si>
    <t xml:space="preserve"> Ремінь поясний із штучної шкіри з пряжкою</t>
  </si>
  <si>
    <t xml:space="preserve"> Ремінь до штанів   </t>
  </si>
  <si>
    <t xml:space="preserve">на одного ліцеїста </t>
  </si>
  <si>
    <t>Погони білі</t>
  </si>
  <si>
    <t>Гудзики сині</t>
  </si>
  <si>
    <t>Гудзики золоті</t>
  </si>
  <si>
    <t>Курсовка</t>
  </si>
  <si>
    <t>Нашивка "сокіл" 7,5см</t>
  </si>
  <si>
    <t>Нарукавна нашивка</t>
  </si>
  <si>
    <t>Погони камуфляжні</t>
  </si>
  <si>
    <t xml:space="preserve"> Тапочки казармені(капці казарменні)     </t>
  </si>
  <si>
    <t>Нашивка "сокіл" 11см</t>
  </si>
  <si>
    <t>Погони сині</t>
  </si>
  <si>
    <t>Фуражка ВПС</t>
  </si>
  <si>
    <t>Кокарда</t>
  </si>
  <si>
    <t xml:space="preserve"> Кокарда</t>
  </si>
  <si>
    <t>"Орел" на берет</t>
  </si>
  <si>
    <t xml:space="preserve"> Краватка      </t>
  </si>
  <si>
    <t xml:space="preserve"> Спорядження </t>
  </si>
  <si>
    <t>на 160 ліцеїстів</t>
  </si>
  <si>
    <t>Емблема авіації</t>
  </si>
  <si>
    <t>в тому числі на 1 курс ( план набору 160)</t>
  </si>
  <si>
    <t xml:space="preserve">Сума на одного ліцеїста( на 2 роки):  </t>
  </si>
  <si>
    <t>Всього:</t>
  </si>
  <si>
    <t xml:space="preserve"> </t>
  </si>
  <si>
    <t>Кокарда на берет</t>
  </si>
  <si>
    <t>Нарукавка на куртку</t>
  </si>
  <si>
    <t>Нарукавка нашивка ЧЛ</t>
  </si>
  <si>
    <t>Нарукавка нашивка</t>
  </si>
  <si>
    <t>Нарукавка нашивка ВПС</t>
  </si>
  <si>
    <t>Нашивка прапор України</t>
  </si>
  <si>
    <t>Нарукавна нашивка ЧЛ</t>
  </si>
  <si>
    <t>Нагрудна нашивка ФІП</t>
  </si>
  <si>
    <t xml:space="preserve">                        на 2 курс ( план 151 )</t>
  </si>
  <si>
    <t xml:space="preserve">УКРАЇНА </t>
  </si>
  <si>
    <t xml:space="preserve">     ЧЕРНІГІВСЬКА ОБЛАСНА РАДА</t>
  </si>
  <si>
    <t>УПРАВЛІННЯ ОСВІТИ І НАУКИ</t>
  </si>
  <si>
    <t>ЧЕРНІГІВСЬКИЙ ЛІЦЕЙ  З ПОСИЛЕНОЮ ВІЙСЬКОВО - ФІЗИЧНОЮ</t>
  </si>
  <si>
    <t>ПІДГОТОВКОЮ</t>
  </si>
  <si>
    <t xml:space="preserve">              14033 м. Чернігів тел. 5-31-34, 5-90-29</t>
  </si>
  <si>
    <t xml:space="preserve">            Ідентифікаційний код 08190661</t>
  </si>
  <si>
    <t xml:space="preserve">        №     148         ”26” квітня  2011р.</t>
  </si>
  <si>
    <r>
      <t xml:space="preserve">               </t>
    </r>
    <r>
      <rPr>
        <sz val="12"/>
        <rFont val="Times New Roman"/>
        <family val="1"/>
      </rPr>
      <t xml:space="preserve">                                               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</si>
  <si>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                                                                                                 Начальнику</t>
  </si>
  <si>
    <t xml:space="preserve">                                                                                                  відділу планово - економічної</t>
  </si>
  <si>
    <t xml:space="preserve">                                                                                                                  роботи та господарського забезпечення</t>
  </si>
  <si>
    <t xml:space="preserve">                                                                                                                 управління освіти і науки Чернігівської</t>
  </si>
  <si>
    <t xml:space="preserve">                                                                                                        обласної державниї адміністрації</t>
  </si>
  <si>
    <t xml:space="preserve">                                                                                                                ЧУБИЧ Л.В.</t>
  </si>
  <si>
    <t xml:space="preserve">               На виконання листа № 04/1-01/125-7 від 07.04.2011 року управління освіти і науки Чернігівської ОДА  просимо  Вас зробити перерозподіл видатків  по  загального фонду бюджету  на 2011 рік  для оплати рахунків за виготовлення технічної документації на нерухоме майно в сумі  32694,00 грн. по КЕКВ 1134.</t>
  </si>
  <si>
    <t>показники</t>
  </si>
  <si>
    <t>пояснення</t>
  </si>
  <si>
    <t>Заробітна плата</t>
  </si>
  <si>
    <t>Нарахування на зар.плату</t>
  </si>
  <si>
    <t>Предмети, матеріали, обладнання та інвентар, у тому числі м'який інвентар та обмундирування</t>
  </si>
  <si>
    <t>Медикаменти та перев’язувальні матеріали</t>
  </si>
  <si>
    <t>Продукти харчування</t>
  </si>
  <si>
    <t>Оплата послуг ( крім комунальних )</t>
  </si>
  <si>
    <t>Інші видатки</t>
  </si>
  <si>
    <t>Поточний ремонт</t>
  </si>
  <si>
    <t>Послуги зв"язку</t>
  </si>
  <si>
    <t>Інші послуги</t>
  </si>
  <si>
    <t>Видатки на відрядження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</si>
  <si>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</si>
  <si>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</si>
  <si>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</si>
  <si>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 xml:space="preserve">Оплата інших комунальних  послуг </t>
  </si>
  <si>
    <t>Інші поточні трансферти населенню</t>
  </si>
  <si>
    <t>Придбання обладнання і предметів довгострокового  користування</t>
  </si>
  <si>
    <t>Окремі заходи по реалізації державних (регіональних) програм, не віднесені до заходів розвитку</t>
  </si>
  <si>
    <t>РАЗОМ ПО УСТАНОВІ:</t>
  </si>
  <si>
    <t xml:space="preserve"> Начальник Чернігівського ліцею з ПВФП                                                                          М. В. Шпак   </t>
  </si>
  <si>
    <t>Головний бухгалтер                                                                                                                  Т. А  Халімоненко</t>
  </si>
  <si>
    <t>Додаток до листа</t>
  </si>
  <si>
    <t xml:space="preserve">Розрахунок потреби  речового майна на 2016 рік  для забезпечення вихованців ліцею з посиленою військово-фізичною підготовкою </t>
  </si>
  <si>
    <t>вул. Шевченка, 34, м. Чернігів, 14013</t>
  </si>
  <si>
    <t>грн</t>
  </si>
  <si>
    <t>наявність на складі ( кількість)</t>
  </si>
  <si>
    <t>Загальна потреба на  2016 рік</t>
  </si>
  <si>
    <t>заплановано закупити з призначень 2016 року</t>
  </si>
  <si>
    <t xml:space="preserve">відсоток   забезпеченності </t>
  </si>
  <si>
    <t xml:space="preserve">потреба в додаткових коштах </t>
  </si>
  <si>
    <t>1 курс  (160 ліцеїстів )</t>
  </si>
  <si>
    <t>2 курс ( на 151 ліцеїста)</t>
  </si>
  <si>
    <t>Кількість на одного ліцеїста</t>
  </si>
  <si>
    <t>на 151 ліцеїста</t>
  </si>
  <si>
    <t>Пілотка</t>
  </si>
  <si>
    <t xml:space="preserve">  Берет     </t>
  </si>
  <si>
    <t xml:space="preserve"> Кітель і штани    ( куртка і штани )   </t>
  </si>
  <si>
    <t xml:space="preserve"> Джемпер    ( світер )</t>
  </si>
  <si>
    <t xml:space="preserve"> Сорочка (біла, синя)   </t>
  </si>
  <si>
    <t xml:space="preserve"> Костюм (куртка і   штани ) польовий </t>
  </si>
  <si>
    <t xml:space="preserve">Разом  : </t>
  </si>
  <si>
    <t>)</t>
  </si>
  <si>
    <t>Постільні речі :</t>
  </si>
  <si>
    <t>Подушка піряна (  раз на 10 років ) ( не вийшов термін)</t>
  </si>
  <si>
    <t>Наволочка верхняя на подушку ( + 15 ліжок в санчастині)</t>
  </si>
  <si>
    <t>Матрац ватяний  ( раз на 4 років ) ( не вийшов термін)</t>
  </si>
  <si>
    <t>Простирадло  ( + 15 ліжок в санчастині)</t>
  </si>
  <si>
    <t>Підковдра  ( + 15 ліжок в санчастині)</t>
  </si>
  <si>
    <t>Ковдра напівшерстяна ( раз на 4 роки )  потреба то термінах - 94 шт</t>
  </si>
  <si>
    <t xml:space="preserve">Разом постільні речі : </t>
  </si>
  <si>
    <t>ВСЬОГО СУМА :</t>
  </si>
  <si>
    <t xml:space="preserve">Начальник Чернігівського ліцею з ПФВП </t>
  </si>
  <si>
    <t>М.В. Шпак</t>
  </si>
  <si>
    <t>Шпак М.В.</t>
  </si>
  <si>
    <t>Головний бухгалтер</t>
  </si>
  <si>
    <t>Т.А. Халімоненко</t>
  </si>
  <si>
    <t>Халімоненко Т.А.</t>
  </si>
  <si>
    <t>Загальна потреба на  2021 рік</t>
  </si>
  <si>
    <t>Кепі</t>
  </si>
  <si>
    <t xml:space="preserve"> Шапка зимова   </t>
  </si>
  <si>
    <t xml:space="preserve">  Куртка зимова (піксель) </t>
  </si>
  <si>
    <t xml:space="preserve"> Рукавички    </t>
  </si>
  <si>
    <t xml:space="preserve"> Костюм тренувальний (куртка, брюки, футболка, шорти) </t>
  </si>
  <si>
    <t xml:space="preserve"> Черевики бойові з високими берцями</t>
  </si>
  <si>
    <t xml:space="preserve"> Напівчеревики шкіряні </t>
  </si>
  <si>
    <t xml:space="preserve"> Тапочки казармені  </t>
  </si>
  <si>
    <t>Футболка</t>
  </si>
  <si>
    <t xml:space="preserve"> Труси чоловічі              </t>
  </si>
  <si>
    <t xml:space="preserve"> Ремінь білого кольору  з пряжкою</t>
  </si>
  <si>
    <t xml:space="preserve"> Ремінь брючний  </t>
  </si>
  <si>
    <t xml:space="preserve">Джемпер </t>
  </si>
  <si>
    <t>на 154 ліцеїста</t>
  </si>
  <si>
    <t>Фуражка  парадно-вихідна</t>
  </si>
  <si>
    <t>Кітель та брюки парадно-вихідні</t>
  </si>
  <si>
    <t>Сумка шкіряна офіцерська</t>
  </si>
  <si>
    <t>2 курс ( на 154 ліцеїста) на 24.02.2020</t>
  </si>
  <si>
    <t>грн.</t>
  </si>
  <si>
    <t xml:space="preserve">Обсяг коштів, які пропонується залучити на виконання програми </t>
  </si>
  <si>
    <t>Етапи виконання програми</t>
  </si>
  <si>
    <t>II</t>
  </si>
  <si>
    <t>III</t>
  </si>
  <si>
    <t>IV</t>
  </si>
  <si>
    <t>V</t>
  </si>
  <si>
    <t>2021 рік</t>
  </si>
  <si>
    <t>2022 рік</t>
  </si>
  <si>
    <t>2023 рік</t>
  </si>
  <si>
    <t>2024 рік</t>
  </si>
  <si>
    <t>I</t>
  </si>
  <si>
    <t>Обсяг ресурсів, всього</t>
  </si>
  <si>
    <t>у тому числі:</t>
  </si>
  <si>
    <t>обласний бюджет (тис.грн.)</t>
  </si>
  <si>
    <t>кошти інших джерел (тис.грн.)</t>
  </si>
  <si>
    <t>Усього витрат на виконання програми       ( тис.грн)</t>
  </si>
  <si>
    <t>тис. гривень</t>
  </si>
  <si>
    <t>Додаток 1</t>
  </si>
  <si>
    <t>Додаток 2</t>
  </si>
  <si>
    <t>Ресурсне забезпечення речовим майном вихованців Чернігівського ліцею з посиленою військово-фізичною підготовкою на 2021-2025 роки</t>
  </si>
  <si>
    <t>до листа від 26.02.2020 №82</t>
  </si>
  <si>
    <t xml:space="preserve">Розрахунок потреби  речового майна на 2021 рік  для забезпечення вихованців Чернігівського ліцею з посиленою військово-фізичною підготовкою </t>
  </si>
  <si>
    <t>2025 рік</t>
  </si>
  <si>
    <t>Старе з помилкою нижче</t>
  </si>
  <si>
    <r>
      <t>додато</t>
    </r>
    <r>
      <rPr>
        <sz val="16"/>
        <rFont val="MS Reference Specialty"/>
        <family val="0"/>
      </rPr>
      <t xml:space="preserve">   </t>
    </r>
    <r>
      <rPr>
        <sz val="16"/>
        <rFont val="Times New Roman"/>
        <family val="1"/>
      </rPr>
      <t>к</t>
    </r>
  </si>
  <si>
    <t xml:space="preserve">До обласної Програми
забезпечення  речовим майном
вихованців Чернігівського ліцею з
посиленою військово-фізичною
підготовкою на 2021 – 2027 роки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</si>
</sst>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0"/>
    <numFmt numFmtId="194" formatCode="0.000"/>
    <numFmt numFmtId="195" formatCode="0.0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_-* #,##0.0\ _г_р_н_._-;\-* #,##0.0\ _г_р_н_._-;_-* &quot;-&quot;??\ _г_р_н_._-;_-@_-"/>
    <numFmt numFmtId="199" formatCode="_-* #,##0.0_р_._-;\-* #,##0.0_р_._-;_-* &quot;-&quot;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48"/>
      <name val="Times New Roman"/>
      <family val="1"/>
    </font>
    <font>
      <sz val="72"/>
      <name val="Times New Roman"/>
      <family val="1"/>
    </font>
    <font>
      <b/>
      <sz val="48"/>
      <name val="Times New Roman"/>
      <family val="1"/>
    </font>
    <font>
      <i/>
      <sz val="48"/>
      <name val="Times New Roman"/>
      <family val="1"/>
    </font>
    <font>
      <sz val="36"/>
      <name val="Times New Roman"/>
      <family val="1"/>
    </font>
    <font>
      <b/>
      <sz val="60"/>
      <name val="Times New Roman"/>
      <family val="1"/>
    </font>
    <font>
      <b/>
      <sz val="52"/>
      <name val="Times New Roman"/>
      <family val="1"/>
    </font>
    <font>
      <sz val="60"/>
      <name val="Times New Roman"/>
      <family val="1"/>
    </font>
    <font>
      <sz val="16"/>
      <name val="MS Reference Specialt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96" fontId="15" fillId="33" borderId="10" xfId="62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87" fontId="18" fillId="0" borderId="12" xfId="62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87" fontId="18" fillId="0" borderId="0" xfId="62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18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96" fontId="15" fillId="0" borderId="10" xfId="62" applyNumberFormat="1" applyFont="1" applyFill="1" applyBorder="1" applyAlignment="1">
      <alignment/>
    </xf>
    <xf numFmtId="196" fontId="15" fillId="33" borderId="10" xfId="62" applyNumberFormat="1" applyFont="1" applyFill="1" applyBorder="1" applyAlignment="1">
      <alignment/>
    </xf>
    <xf numFmtId="196" fontId="15" fillId="0" borderId="10" xfId="62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98" fontId="0" fillId="0" borderId="10" xfId="62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96" fontId="18" fillId="34" borderId="10" xfId="62" applyNumberFormat="1" applyFont="1" applyFill="1" applyBorder="1" applyAlignment="1">
      <alignment horizontal="center"/>
    </xf>
    <xf numFmtId="1" fontId="18" fillId="34" borderId="12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196" fontId="18" fillId="35" borderId="13" xfId="62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1" fontId="15" fillId="3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Dod5kochtor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11825" y="1982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11825" y="1982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11825" y="1982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11825" y="1982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11</xdr:col>
      <xdr:colOff>133350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93400" y="0"/>
          <a:ext cx="1453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1495425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30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30575" y="16802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30575" y="16802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30575" y="16802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0</xdr:colOff>
      <xdr:row>72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30575" y="16802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6"/>
  <sheetViews>
    <sheetView tabSelected="1" zoomScale="25" zoomScaleNormal="25" zoomScalePageLayoutView="0" workbookViewId="0" topLeftCell="A46">
      <selection activeCell="A126" sqref="A126"/>
    </sheetView>
  </sheetViews>
  <sheetFormatPr defaultColWidth="9.00390625" defaultRowHeight="12.75"/>
  <cols>
    <col min="1" max="1" width="9.125" style="3" customWidth="1"/>
    <col min="2" max="2" width="28.625" style="3" customWidth="1"/>
    <col min="3" max="3" width="201.125" style="3" customWidth="1"/>
    <col min="4" max="4" width="17.125" style="3" customWidth="1"/>
    <col min="5" max="5" width="42.125" style="3" customWidth="1"/>
    <col min="6" max="7" width="35.75390625" style="3" customWidth="1"/>
    <col min="8" max="8" width="67.25390625" style="3" customWidth="1"/>
    <col min="9" max="9" width="21.00390625" style="3" hidden="1" customWidth="1"/>
    <col min="10" max="10" width="45.75390625" style="3" customWidth="1"/>
    <col min="11" max="11" width="30.25390625" style="3" customWidth="1"/>
    <col min="12" max="12" width="26.25390625" style="3" customWidth="1"/>
    <col min="13" max="13" width="58.25390625" style="3" customWidth="1"/>
    <col min="14" max="14" width="36.125" style="3" hidden="1" customWidth="1"/>
    <col min="15" max="15" width="41.25390625" style="3" customWidth="1"/>
    <col min="16" max="16" width="36.125" style="3" customWidth="1"/>
    <col min="17" max="17" width="66.875" style="2" customWidth="1"/>
    <col min="18" max="18" width="39.25390625" style="3" hidden="1" customWidth="1"/>
    <col min="19" max="19" width="32.875" style="3" hidden="1" customWidth="1"/>
    <col min="20" max="20" width="45.75390625" style="3" hidden="1" customWidth="1"/>
    <col min="21" max="21" width="26.375" style="2" hidden="1" customWidth="1"/>
    <col min="22" max="22" width="28.375" style="3" hidden="1" customWidth="1"/>
    <col min="23" max="23" width="34.125" style="3" hidden="1" customWidth="1"/>
    <col min="24" max="24" width="50.625" style="3" hidden="1" customWidth="1"/>
    <col min="25" max="25" width="57.375" style="3" customWidth="1"/>
    <col min="26" max="26" width="9.125" style="3" customWidth="1"/>
    <col min="27" max="27" width="37.125" style="3" customWidth="1"/>
    <col min="28" max="16384" width="9.125" style="3" customWidth="1"/>
  </cols>
  <sheetData>
    <row r="1" spans="1:25" ht="141.75" customHeight="1" hidden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Y1" s="2"/>
    </row>
    <row r="2" spans="1:23" s="4" customFormat="1" ht="23.25" hidden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5" customFormat="1" ht="26.25" hidden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s="5" customFormat="1" ht="26.25" hidden="1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5" customFormat="1" ht="26.25" hidden="1">
      <c r="A5" s="86" t="s">
        <v>65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s="5" customFormat="1" ht="26.25" hidden="1">
      <c r="A6" s="86" t="s">
        <v>66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s="6" customFormat="1" ht="15.75" hidden="1">
      <c r="A7" s="87" t="s">
        <v>67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s="6" customFormat="1" ht="15.75" hidden="1">
      <c r="A8" s="87" t="s">
        <v>68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8" customFormat="1" ht="20.25" hidden="1">
      <c r="A9" s="88" t="s">
        <v>69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ht="18.75" hidden="1">
      <c r="A10" s="9" t="s">
        <v>70</v>
      </c>
    </row>
    <row r="11" spans="1:23" s="8" customFormat="1" ht="20.25" hidden="1">
      <c r="A11" s="89" t="s">
        <v>71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s="8" customFormat="1" ht="20.25" hidden="1">
      <c r="A12" s="89" t="s">
        <v>72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s="8" customFormat="1" ht="20.25" hidden="1">
      <c r="A13" s="89" t="s">
        <v>73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8" customFormat="1" ht="20.25" hidden="1">
      <c r="A14" s="89" t="s">
        <v>74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1:23" s="8" customFormat="1" ht="20.25" hidden="1">
      <c r="A15" s="89" t="s">
        <v>75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3" s="8" customFormat="1" ht="20.25" hidden="1">
      <c r="A16" s="90" t="s">
        <v>76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1" s="8" customFormat="1" ht="20.25" hidden="1">
      <c r="A17" s="11"/>
      <c r="Q17" s="10"/>
      <c r="U17" s="10"/>
    </row>
    <row r="18" spans="1:23" s="8" customFormat="1" ht="74.25" customHeight="1" hidden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s="8" customFormat="1" ht="74.25" customHeight="1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2"/>
      <c r="T19" s="12"/>
      <c r="U19" s="13"/>
      <c r="V19" s="12"/>
      <c r="W19" s="12"/>
    </row>
    <row r="20" spans="1:23" s="8" customFormat="1" ht="18.75" customHeight="1" hidden="1">
      <c r="A20" s="92" t="s">
        <v>78</v>
      </c>
      <c r="B20" s="9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 t="s">
        <v>79</v>
      </c>
    </row>
    <row r="21" spans="1:24" s="8" customFormat="1" ht="24.75" customHeight="1" hidden="1">
      <c r="A21" s="15" t="s">
        <v>80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/>
      <c r="R21" s="15"/>
      <c r="S21" s="15"/>
      <c r="T21" s="15"/>
      <c r="U21" s="14"/>
      <c r="V21" s="15"/>
      <c r="W21" s="16"/>
      <c r="X21" s="17"/>
    </row>
    <row r="22" spans="1:24" s="8" customFormat="1" ht="24.75" customHeight="1" hidden="1">
      <c r="A22" s="15" t="s">
        <v>81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"/>
      <c r="R22" s="15"/>
      <c r="S22" s="15"/>
      <c r="T22" s="15"/>
      <c r="U22" s="14"/>
      <c r="V22" s="15"/>
      <c r="W22" s="16"/>
      <c r="X22" s="17"/>
    </row>
    <row r="23" spans="1:24" s="8" customFormat="1" ht="24.75" customHeight="1" hidden="1">
      <c r="A23" s="93" t="s">
        <v>82</v>
      </c>
      <c r="B23" s="9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4"/>
      <c r="R23" s="19"/>
      <c r="S23" s="19"/>
      <c r="T23" s="19"/>
      <c r="U23" s="14"/>
      <c r="V23" s="19"/>
      <c r="W23" s="16"/>
      <c r="X23" s="20"/>
    </row>
    <row r="24" spans="1:24" s="8" customFormat="1" ht="24.75" customHeight="1" hidden="1">
      <c r="A24" s="93" t="s">
        <v>83</v>
      </c>
      <c r="B24" s="9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4"/>
      <c r="R24" s="19"/>
      <c r="S24" s="19"/>
      <c r="T24" s="19"/>
      <c r="U24" s="14"/>
      <c r="V24" s="19"/>
      <c r="W24" s="16"/>
      <c r="X24" s="20"/>
    </row>
    <row r="25" spans="1:24" s="8" customFormat="1" ht="24.75" customHeight="1" hidden="1">
      <c r="A25" s="93" t="s">
        <v>84</v>
      </c>
      <c r="B25" s="9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4"/>
      <c r="R25" s="19"/>
      <c r="S25" s="19"/>
      <c r="T25" s="19"/>
      <c r="U25" s="14"/>
      <c r="V25" s="19"/>
      <c r="W25" s="16"/>
      <c r="X25" s="20"/>
    </row>
    <row r="26" spans="1:24" s="8" customFormat="1" ht="24.75" customHeight="1" hidden="1">
      <c r="A26" s="93" t="s">
        <v>85</v>
      </c>
      <c r="B26" s="9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4"/>
      <c r="R26" s="19"/>
      <c r="S26" s="19"/>
      <c r="T26" s="19"/>
      <c r="U26" s="14"/>
      <c r="V26" s="19"/>
      <c r="W26" s="16"/>
      <c r="X26" s="20"/>
    </row>
    <row r="27" spans="1:24" s="8" customFormat="1" ht="24.75" customHeight="1" hidden="1">
      <c r="A27" s="93" t="s">
        <v>86</v>
      </c>
      <c r="B27" s="9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4"/>
      <c r="R27" s="19"/>
      <c r="S27" s="19"/>
      <c r="T27" s="19"/>
      <c r="U27" s="14"/>
      <c r="V27" s="19"/>
      <c r="W27" s="16"/>
      <c r="X27" s="20"/>
    </row>
    <row r="28" spans="1:24" s="8" customFormat="1" ht="24.75" customHeight="1" hidden="1">
      <c r="A28" s="93" t="s">
        <v>87</v>
      </c>
      <c r="B28" s="9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4"/>
      <c r="R28" s="18"/>
      <c r="S28" s="18"/>
      <c r="T28" s="18"/>
      <c r="U28" s="14"/>
      <c r="V28" s="18"/>
      <c r="W28" s="16"/>
      <c r="X28" s="20"/>
    </row>
    <row r="29" spans="1:24" s="8" customFormat="1" ht="24.75" customHeight="1" hidden="1">
      <c r="A29" s="93" t="s">
        <v>88</v>
      </c>
      <c r="B29" s="9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4"/>
      <c r="R29" s="18"/>
      <c r="S29" s="18"/>
      <c r="T29" s="18"/>
      <c r="U29" s="14"/>
      <c r="V29" s="18"/>
      <c r="W29" s="16"/>
      <c r="X29" s="20"/>
    </row>
    <row r="30" spans="1:24" s="8" customFormat="1" ht="24.75" customHeight="1" hidden="1">
      <c r="A30" s="93" t="s">
        <v>89</v>
      </c>
      <c r="B30" s="9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4"/>
      <c r="R30" s="18"/>
      <c r="S30" s="18"/>
      <c r="T30" s="18"/>
      <c r="U30" s="14"/>
      <c r="V30" s="18"/>
      <c r="W30" s="16"/>
      <c r="X30" s="20"/>
    </row>
    <row r="31" spans="1:24" s="8" customFormat="1" ht="24.75" customHeight="1" hidden="1">
      <c r="A31" s="93" t="s">
        <v>90</v>
      </c>
      <c r="B31" s="9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4"/>
      <c r="R31" s="19"/>
      <c r="S31" s="19"/>
      <c r="T31" s="19"/>
      <c r="U31" s="14"/>
      <c r="V31" s="19"/>
      <c r="W31" s="16"/>
      <c r="X31" s="20"/>
    </row>
    <row r="32" spans="1:24" s="8" customFormat="1" ht="24.75" customHeight="1" hidden="1">
      <c r="A32" s="95" t="s">
        <v>91</v>
      </c>
      <c r="B32" s="9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4"/>
      <c r="R32" s="19"/>
      <c r="S32" s="19"/>
      <c r="T32" s="19"/>
      <c r="U32" s="14"/>
      <c r="V32" s="19"/>
      <c r="W32" s="16"/>
      <c r="X32" s="20"/>
    </row>
    <row r="33" spans="1:24" s="8" customFormat="1" ht="24.75" customHeight="1" hidden="1">
      <c r="A33" s="95" t="s">
        <v>92</v>
      </c>
      <c r="B33" s="9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4"/>
      <c r="R33" s="19"/>
      <c r="S33" s="19"/>
      <c r="T33" s="19"/>
      <c r="U33" s="14"/>
      <c r="V33" s="19"/>
      <c r="W33" s="16"/>
      <c r="X33" s="20"/>
    </row>
    <row r="34" spans="1:24" s="8" customFormat="1" ht="24.75" customHeight="1" hidden="1">
      <c r="A34" s="95" t="s">
        <v>93</v>
      </c>
      <c r="B34" s="9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4"/>
      <c r="R34" s="19"/>
      <c r="S34" s="19"/>
      <c r="T34" s="19"/>
      <c r="U34" s="14"/>
      <c r="V34" s="19"/>
      <c r="W34" s="16"/>
      <c r="X34" s="20"/>
    </row>
    <row r="35" spans="1:24" s="8" customFormat="1" ht="24.75" customHeight="1" hidden="1">
      <c r="A35" s="93" t="s">
        <v>94</v>
      </c>
      <c r="B35" s="9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4"/>
      <c r="R35" s="19"/>
      <c r="S35" s="19"/>
      <c r="T35" s="19"/>
      <c r="U35" s="14"/>
      <c r="V35" s="19"/>
      <c r="W35" s="16"/>
      <c r="X35" s="20" t="s">
        <v>52</v>
      </c>
    </row>
    <row r="36" spans="1:25" s="8" customFormat="1" ht="24.75" customHeight="1" hidden="1">
      <c r="A36" s="93" t="s">
        <v>95</v>
      </c>
      <c r="B36" s="9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4"/>
      <c r="R36" s="19"/>
      <c r="S36" s="19"/>
      <c r="T36" s="19"/>
      <c r="U36" s="14"/>
      <c r="V36" s="19"/>
      <c r="W36" s="16"/>
      <c r="X36" s="20"/>
      <c r="Y36" s="8" t="s">
        <v>52</v>
      </c>
    </row>
    <row r="37" spans="1:24" s="8" customFormat="1" ht="24.75" customHeight="1" hidden="1">
      <c r="A37" s="93" t="s">
        <v>96</v>
      </c>
      <c r="B37" s="9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4"/>
      <c r="R37" s="19"/>
      <c r="S37" s="19"/>
      <c r="T37" s="19"/>
      <c r="U37" s="14"/>
      <c r="V37" s="19"/>
      <c r="W37" s="16"/>
      <c r="X37" s="20"/>
    </row>
    <row r="38" spans="1:24" s="8" customFormat="1" ht="24.75" customHeight="1" hidden="1">
      <c r="A38" s="93" t="s">
        <v>97</v>
      </c>
      <c r="B38" s="9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4"/>
      <c r="R38" s="19"/>
      <c r="S38" s="19"/>
      <c r="T38" s="19"/>
      <c r="U38" s="14"/>
      <c r="V38" s="19"/>
      <c r="W38" s="16"/>
      <c r="X38" s="20"/>
    </row>
    <row r="39" spans="1:24" s="8" customFormat="1" ht="24.75" customHeight="1" hidden="1">
      <c r="A39" s="96" t="s">
        <v>98</v>
      </c>
      <c r="B39" s="9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>
        <f>SUM(W21:W38)</f>
        <v>0</v>
      </c>
      <c r="X39" s="20"/>
    </row>
    <row r="40" spans="1:24" s="8" customFormat="1" ht="90.75" customHeight="1" hidden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20"/>
    </row>
    <row r="41" spans="1:22" s="8" customFormat="1" ht="20.25" hidden="1">
      <c r="A41" s="24" t="s">
        <v>99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"/>
      <c r="R41" s="24"/>
      <c r="S41" s="24"/>
      <c r="T41" s="24"/>
      <c r="U41" s="10"/>
      <c r="V41" s="24"/>
    </row>
    <row r="42" spans="1:22" s="8" customFormat="1" ht="46.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0"/>
      <c r="R42" s="7"/>
      <c r="S42" s="7"/>
      <c r="T42" s="7"/>
      <c r="U42" s="10"/>
      <c r="V42" s="7"/>
    </row>
    <row r="43" spans="17:21" s="8" customFormat="1" ht="20.25" hidden="1">
      <c r="Q43" s="10"/>
      <c r="U43" s="10"/>
    </row>
    <row r="44" spans="1:22" s="8" customFormat="1" ht="20.25" hidden="1">
      <c r="A44" s="24" t="s">
        <v>100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0"/>
      <c r="R44" s="7"/>
      <c r="S44" s="7"/>
      <c r="T44" s="7"/>
      <c r="U44" s="10"/>
      <c r="V44" s="7"/>
    </row>
    <row r="45" spans="1:22" s="8" customFormat="1" ht="20.25" hidden="1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0"/>
      <c r="R45" s="7"/>
      <c r="S45" s="7"/>
      <c r="T45" s="7"/>
      <c r="U45" s="10"/>
      <c r="V45" s="7"/>
    </row>
    <row r="46" spans="1:22" s="8" customFormat="1" ht="20.25">
      <c r="A46" s="2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0"/>
      <c r="R46" s="7"/>
      <c r="S46" s="7"/>
      <c r="T46" s="7"/>
      <c r="U46" s="10"/>
      <c r="V46" s="7"/>
    </row>
    <row r="47" spans="1:22" s="8" customFormat="1" ht="68.25" customHeight="1">
      <c r="A47" s="2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3" t="s">
        <v>174</v>
      </c>
      <c r="P47" s="7"/>
      <c r="Q47" s="10" t="s">
        <v>181</v>
      </c>
      <c r="R47" s="7"/>
      <c r="S47" s="7"/>
      <c r="T47" s="7"/>
      <c r="U47" s="10"/>
      <c r="V47" s="7"/>
    </row>
    <row r="48" spans="1:22" s="8" customFormat="1" ht="275.25" customHeight="1">
      <c r="A48" s="2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99" t="s">
        <v>182</v>
      </c>
      <c r="P48" s="100"/>
      <c r="Q48" s="100"/>
      <c r="R48" s="7"/>
      <c r="S48" s="7"/>
      <c r="T48" s="7"/>
      <c r="U48" s="10"/>
      <c r="V48" s="7"/>
    </row>
    <row r="49" spans="1:24" s="26" customFormat="1" ht="190.5" customHeight="1">
      <c r="A49" s="97" t="s">
        <v>178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26" customFormat="1" ht="91.5" hidden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26" customFormat="1" ht="116.25" customHeight="1" hidden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98" t="s">
        <v>103</v>
      </c>
      <c r="W51" s="98"/>
      <c r="X51" s="98"/>
    </row>
    <row r="52" spans="1:24" s="26" customFormat="1" ht="34.5" customHeight="1">
      <c r="A52" s="28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s="26" customFormat="1" ht="73.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 t="s">
        <v>156</v>
      </c>
      <c r="R53" s="29"/>
      <c r="S53" s="29"/>
      <c r="T53" s="29"/>
      <c r="U53" s="30"/>
      <c r="V53" s="29"/>
      <c r="W53" s="29"/>
      <c r="X53" s="29"/>
    </row>
    <row r="54" spans="1:24" s="26" customFormat="1" ht="90.75" customHeight="1">
      <c r="A54" s="31"/>
      <c r="B54" s="3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 t="s">
        <v>105</v>
      </c>
      <c r="O54" s="106" t="s">
        <v>137</v>
      </c>
      <c r="P54" s="107"/>
      <c r="Q54" s="108"/>
      <c r="R54" s="115" t="s">
        <v>107</v>
      </c>
      <c r="S54" s="116"/>
      <c r="T54" s="117"/>
      <c r="U54" s="103" t="s">
        <v>108</v>
      </c>
      <c r="V54" s="115" t="s">
        <v>109</v>
      </c>
      <c r="W54" s="116"/>
      <c r="X54" s="117"/>
    </row>
    <row r="55" spans="1:24" s="26" customFormat="1" ht="117.75" customHeight="1">
      <c r="A55" s="31"/>
      <c r="B55" s="32"/>
      <c r="C55" s="124" t="s">
        <v>4</v>
      </c>
      <c r="D55" s="125" t="s">
        <v>110</v>
      </c>
      <c r="E55" s="125"/>
      <c r="F55" s="125"/>
      <c r="G55" s="125"/>
      <c r="H55" s="125"/>
      <c r="I55" s="121" t="s">
        <v>155</v>
      </c>
      <c r="J55" s="122"/>
      <c r="K55" s="122"/>
      <c r="L55" s="122"/>
      <c r="M55" s="123"/>
      <c r="N55" s="104"/>
      <c r="O55" s="109"/>
      <c r="P55" s="110"/>
      <c r="Q55" s="111"/>
      <c r="R55" s="118"/>
      <c r="S55" s="119"/>
      <c r="T55" s="120"/>
      <c r="U55" s="104"/>
      <c r="V55" s="118"/>
      <c r="W55" s="119"/>
      <c r="X55" s="120"/>
    </row>
    <row r="56" spans="1:24" s="26" customFormat="1" ht="10.5" customHeight="1">
      <c r="A56" s="31"/>
      <c r="B56" s="102" t="s">
        <v>3</v>
      </c>
      <c r="C56" s="124"/>
      <c r="D56" s="104" t="s">
        <v>5</v>
      </c>
      <c r="E56" s="126" t="s">
        <v>112</v>
      </c>
      <c r="F56" s="102" t="s">
        <v>30</v>
      </c>
      <c r="G56" s="102"/>
      <c r="H56" s="102" t="s">
        <v>47</v>
      </c>
      <c r="I56" s="103" t="s">
        <v>5</v>
      </c>
      <c r="J56" s="126" t="s">
        <v>112</v>
      </c>
      <c r="K56" s="102" t="s">
        <v>30</v>
      </c>
      <c r="L56" s="102"/>
      <c r="M56" s="102" t="s">
        <v>151</v>
      </c>
      <c r="N56" s="104"/>
      <c r="O56" s="109"/>
      <c r="P56" s="110"/>
      <c r="Q56" s="111"/>
      <c r="R56" s="118"/>
      <c r="S56" s="119"/>
      <c r="T56" s="120"/>
      <c r="U56" s="104"/>
      <c r="V56" s="118"/>
      <c r="W56" s="119"/>
      <c r="X56" s="120"/>
    </row>
    <row r="57" spans="1:24" s="26" customFormat="1" ht="229.5" customHeight="1">
      <c r="A57" s="31"/>
      <c r="B57" s="102"/>
      <c r="C57" s="124"/>
      <c r="D57" s="104"/>
      <c r="E57" s="127"/>
      <c r="F57" s="102"/>
      <c r="G57" s="102"/>
      <c r="H57" s="102"/>
      <c r="I57" s="104"/>
      <c r="J57" s="127"/>
      <c r="K57" s="102"/>
      <c r="L57" s="102"/>
      <c r="M57" s="102"/>
      <c r="N57" s="104"/>
      <c r="O57" s="112"/>
      <c r="P57" s="113"/>
      <c r="Q57" s="114"/>
      <c r="R57" s="121"/>
      <c r="S57" s="122"/>
      <c r="T57" s="123"/>
      <c r="U57" s="105"/>
      <c r="V57" s="121"/>
      <c r="W57" s="122"/>
      <c r="X57" s="123"/>
    </row>
    <row r="58" spans="1:24" s="26" customFormat="1" ht="210" customHeight="1">
      <c r="A58" s="31"/>
      <c r="B58" s="102"/>
      <c r="C58" s="125"/>
      <c r="D58" s="105"/>
      <c r="E58" s="128"/>
      <c r="F58" s="33" t="s">
        <v>6</v>
      </c>
      <c r="G58" s="34" t="s">
        <v>9</v>
      </c>
      <c r="H58" s="34" t="s">
        <v>7</v>
      </c>
      <c r="I58" s="105"/>
      <c r="J58" s="128"/>
      <c r="K58" s="33" t="s">
        <v>6</v>
      </c>
      <c r="L58" s="34" t="s">
        <v>9</v>
      </c>
      <c r="M58" s="34" t="s">
        <v>7</v>
      </c>
      <c r="N58" s="105"/>
      <c r="O58" s="33" t="s">
        <v>6</v>
      </c>
      <c r="P58" s="34" t="s">
        <v>9</v>
      </c>
      <c r="Q58" s="34" t="s">
        <v>7</v>
      </c>
      <c r="R58" s="33" t="s">
        <v>6</v>
      </c>
      <c r="S58" s="34" t="s">
        <v>9</v>
      </c>
      <c r="T58" s="34" t="s">
        <v>7</v>
      </c>
      <c r="U58" s="34"/>
      <c r="V58" s="33" t="s">
        <v>6</v>
      </c>
      <c r="W58" s="34" t="s">
        <v>9</v>
      </c>
      <c r="X58" s="34" t="s">
        <v>7</v>
      </c>
    </row>
    <row r="59" spans="1:24" s="26" customFormat="1" ht="65.25" customHeight="1" hidden="1">
      <c r="A59" s="31"/>
      <c r="B59" s="32"/>
      <c r="C59" s="32" t="s"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4"/>
      <c r="R59" s="35"/>
      <c r="S59" s="35"/>
      <c r="T59" s="35"/>
      <c r="U59" s="36"/>
      <c r="V59" s="35"/>
      <c r="W59" s="35"/>
      <c r="X59" s="35"/>
    </row>
    <row r="60" spans="1:27" s="26" customFormat="1" ht="60" customHeight="1">
      <c r="A60" s="31"/>
      <c r="B60" s="32">
        <v>1</v>
      </c>
      <c r="C60" s="32" t="s">
        <v>152</v>
      </c>
      <c r="D60" s="37" t="s">
        <v>8</v>
      </c>
      <c r="E60" s="37">
        <v>1</v>
      </c>
      <c r="F60" s="37">
        <v>160</v>
      </c>
      <c r="G60" s="37">
        <v>460</v>
      </c>
      <c r="H60" s="75">
        <f>G60*F60</f>
        <v>73600</v>
      </c>
      <c r="I60" s="37"/>
      <c r="J60" s="37"/>
      <c r="K60" s="37"/>
      <c r="L60" s="37"/>
      <c r="M60" s="75"/>
      <c r="N60" s="32">
        <v>2</v>
      </c>
      <c r="O60" s="38">
        <f>F60+K60</f>
        <v>160</v>
      </c>
      <c r="P60" s="38">
        <f>G60</f>
        <v>460</v>
      </c>
      <c r="Q60" s="77">
        <f>H60+M60</f>
        <v>73600</v>
      </c>
      <c r="R60" s="35">
        <v>158</v>
      </c>
      <c r="S60" s="35">
        <v>90</v>
      </c>
      <c r="T60" s="40">
        <f aca="true" t="shared" si="0" ref="T60:T120">R60*S60</f>
        <v>14220</v>
      </c>
      <c r="U60" s="39">
        <f>(N60+R60)/(F60+K60)*100</f>
        <v>100</v>
      </c>
      <c r="V60" s="35">
        <f>F60+K60-R60-N60</f>
        <v>0</v>
      </c>
      <c r="W60" s="35">
        <v>0</v>
      </c>
      <c r="X60" s="40">
        <f>V60*W60</f>
        <v>0</v>
      </c>
      <c r="AA60" s="41"/>
    </row>
    <row r="61" spans="1:27" s="26" customFormat="1" ht="60" customHeight="1" hidden="1">
      <c r="A61" s="31"/>
      <c r="B61" s="42"/>
      <c r="C61" s="42" t="s">
        <v>35</v>
      </c>
      <c r="D61" s="43" t="s">
        <v>8</v>
      </c>
      <c r="E61" s="43">
        <v>1</v>
      </c>
      <c r="F61" s="43"/>
      <c r="G61" s="42"/>
      <c r="H61" s="75">
        <f aca="true" t="shared" si="1" ref="H61:H123">G61*F61</f>
        <v>0</v>
      </c>
      <c r="I61" s="43"/>
      <c r="J61" s="43"/>
      <c r="K61" s="43"/>
      <c r="L61" s="42"/>
      <c r="M61" s="75"/>
      <c r="N61" s="32"/>
      <c r="O61" s="38">
        <f aca="true" t="shared" si="2" ref="O61:O124">F61+K61</f>
        <v>0</v>
      </c>
      <c r="P61" s="38">
        <f aca="true" t="shared" si="3" ref="P61:P124">G61</f>
        <v>0</v>
      </c>
      <c r="Q61" s="77">
        <f aca="true" t="shared" si="4" ref="Q61:Q124">H61+M61</f>
        <v>0</v>
      </c>
      <c r="R61" s="35"/>
      <c r="S61" s="35"/>
      <c r="T61" s="40">
        <f t="shared" si="0"/>
        <v>0</v>
      </c>
      <c r="U61" s="39" t="e">
        <f aca="true" t="shared" si="5" ref="U61:U119">(N61+R61)/(F61+K61)*100</f>
        <v>#DIV/0!</v>
      </c>
      <c r="V61" s="35">
        <f aca="true" t="shared" si="6" ref="V61:V123">F61+K61-R61-N61</f>
        <v>0</v>
      </c>
      <c r="W61" s="35">
        <f aca="true" t="shared" si="7" ref="W61:W123">G61</f>
        <v>0</v>
      </c>
      <c r="X61" s="40">
        <f>V61*W61</f>
        <v>0</v>
      </c>
      <c r="AA61" s="41"/>
    </row>
    <row r="62" spans="1:27" s="26" customFormat="1" ht="60" customHeight="1" hidden="1">
      <c r="A62" s="31"/>
      <c r="B62" s="32"/>
      <c r="C62" s="32" t="s">
        <v>41</v>
      </c>
      <c r="D62" s="37" t="s">
        <v>8</v>
      </c>
      <c r="E62" s="37"/>
      <c r="F62" s="37"/>
      <c r="G62" s="37"/>
      <c r="H62" s="75">
        <f t="shared" si="1"/>
        <v>0</v>
      </c>
      <c r="I62" s="37"/>
      <c r="J62" s="37"/>
      <c r="K62" s="37"/>
      <c r="L62" s="37"/>
      <c r="M62" s="75"/>
      <c r="N62" s="32"/>
      <c r="O62" s="38">
        <f t="shared" si="2"/>
        <v>0</v>
      </c>
      <c r="P62" s="38">
        <f t="shared" si="3"/>
        <v>0</v>
      </c>
      <c r="Q62" s="77">
        <f t="shared" si="4"/>
        <v>0</v>
      </c>
      <c r="R62" s="35"/>
      <c r="S62" s="35"/>
      <c r="T62" s="40"/>
      <c r="U62" s="39"/>
      <c r="V62" s="35"/>
      <c r="W62" s="35"/>
      <c r="X62" s="40"/>
      <c r="AA62" s="41"/>
    </row>
    <row r="63" spans="1:27" s="26" customFormat="1" ht="60" customHeight="1" hidden="1">
      <c r="A63" s="31"/>
      <c r="B63" s="42"/>
      <c r="C63" s="42" t="s">
        <v>42</v>
      </c>
      <c r="D63" s="42" t="s">
        <v>8</v>
      </c>
      <c r="E63" s="42">
        <v>1</v>
      </c>
      <c r="F63" s="42"/>
      <c r="G63" s="42"/>
      <c r="H63" s="75">
        <f t="shared" si="1"/>
        <v>0</v>
      </c>
      <c r="I63" s="42"/>
      <c r="J63" s="42"/>
      <c r="K63" s="42"/>
      <c r="L63" s="42"/>
      <c r="M63" s="75"/>
      <c r="N63" s="32"/>
      <c r="O63" s="38">
        <f t="shared" si="2"/>
        <v>0</v>
      </c>
      <c r="P63" s="38">
        <f t="shared" si="3"/>
        <v>0</v>
      </c>
      <c r="Q63" s="77">
        <f t="shared" si="4"/>
        <v>0</v>
      </c>
      <c r="R63" s="35"/>
      <c r="S63" s="35"/>
      <c r="T63" s="40">
        <f t="shared" si="0"/>
        <v>0</v>
      </c>
      <c r="U63" s="39" t="e">
        <f t="shared" si="5"/>
        <v>#DIV/0!</v>
      </c>
      <c r="V63" s="35">
        <f t="shared" si="6"/>
        <v>0</v>
      </c>
      <c r="W63" s="35">
        <f t="shared" si="7"/>
        <v>0</v>
      </c>
      <c r="X63" s="40">
        <f aca="true" t="shared" si="8" ref="X63:X103">V63*W63</f>
        <v>0</v>
      </c>
      <c r="AA63" s="41"/>
    </row>
    <row r="64" spans="1:27" s="26" customFormat="1" ht="60" customHeight="1" hidden="1">
      <c r="A64" s="31"/>
      <c r="B64" s="32"/>
      <c r="C64" s="37"/>
      <c r="D64" s="37"/>
      <c r="E64" s="37"/>
      <c r="F64" s="37"/>
      <c r="G64" s="37"/>
      <c r="H64" s="75">
        <f t="shared" si="1"/>
        <v>0</v>
      </c>
      <c r="I64" s="37"/>
      <c r="J64" s="37"/>
      <c r="K64" s="37"/>
      <c r="L64" s="37"/>
      <c r="M64" s="75"/>
      <c r="N64" s="32"/>
      <c r="O64" s="38">
        <f t="shared" si="2"/>
        <v>0</v>
      </c>
      <c r="P64" s="38">
        <f t="shared" si="3"/>
        <v>0</v>
      </c>
      <c r="Q64" s="77">
        <f t="shared" si="4"/>
        <v>0</v>
      </c>
      <c r="R64" s="35"/>
      <c r="S64" s="35"/>
      <c r="T64" s="40">
        <f t="shared" si="0"/>
        <v>0</v>
      </c>
      <c r="U64" s="39" t="e">
        <f t="shared" si="5"/>
        <v>#DIV/0!</v>
      </c>
      <c r="V64" s="35">
        <f t="shared" si="6"/>
        <v>0</v>
      </c>
      <c r="W64" s="35">
        <f t="shared" si="7"/>
        <v>0</v>
      </c>
      <c r="X64" s="40">
        <f t="shared" si="8"/>
        <v>0</v>
      </c>
      <c r="AA64" s="41"/>
    </row>
    <row r="65" spans="1:27" s="26" customFormat="1" ht="60" customHeight="1">
      <c r="A65" s="31"/>
      <c r="B65" s="32">
        <v>2</v>
      </c>
      <c r="C65" s="32" t="s">
        <v>138</v>
      </c>
      <c r="D65" s="37" t="s">
        <v>8</v>
      </c>
      <c r="E65" s="37">
        <v>1</v>
      </c>
      <c r="F65" s="37">
        <v>160</v>
      </c>
      <c r="G65" s="37">
        <v>100</v>
      </c>
      <c r="H65" s="75">
        <f t="shared" si="1"/>
        <v>16000</v>
      </c>
      <c r="I65" s="37"/>
      <c r="J65" s="37"/>
      <c r="K65" s="37"/>
      <c r="L65" s="37"/>
      <c r="M65" s="75"/>
      <c r="N65" s="32">
        <v>1</v>
      </c>
      <c r="O65" s="38">
        <f t="shared" si="2"/>
        <v>160</v>
      </c>
      <c r="P65" s="38">
        <f t="shared" si="3"/>
        <v>100</v>
      </c>
      <c r="Q65" s="77">
        <f t="shared" si="4"/>
        <v>16000</v>
      </c>
      <c r="R65" s="35">
        <v>159</v>
      </c>
      <c r="S65" s="35">
        <v>90</v>
      </c>
      <c r="T65" s="40">
        <f t="shared" si="0"/>
        <v>14310</v>
      </c>
      <c r="U65" s="39">
        <f t="shared" si="5"/>
        <v>100</v>
      </c>
      <c r="V65" s="35">
        <f t="shared" si="6"/>
        <v>0</v>
      </c>
      <c r="W65" s="35">
        <v>0</v>
      </c>
      <c r="X65" s="40">
        <f t="shared" si="8"/>
        <v>0</v>
      </c>
      <c r="AA65" s="41"/>
    </row>
    <row r="66" spans="1:27" s="26" customFormat="1" ht="60" customHeight="1" hidden="1">
      <c r="A66" s="31"/>
      <c r="B66" s="32"/>
      <c r="C66" s="42" t="s">
        <v>53</v>
      </c>
      <c r="D66" s="42" t="s">
        <v>12</v>
      </c>
      <c r="E66" s="37">
        <v>1</v>
      </c>
      <c r="F66" s="37"/>
      <c r="G66" s="37"/>
      <c r="H66" s="75">
        <f t="shared" si="1"/>
        <v>0</v>
      </c>
      <c r="I66" s="37"/>
      <c r="J66" s="37"/>
      <c r="K66" s="37"/>
      <c r="L66" s="37"/>
      <c r="M66" s="75"/>
      <c r="N66" s="32"/>
      <c r="O66" s="38">
        <f t="shared" si="2"/>
        <v>0</v>
      </c>
      <c r="P66" s="38">
        <f t="shared" si="3"/>
        <v>0</v>
      </c>
      <c r="Q66" s="77">
        <f t="shared" si="4"/>
        <v>0</v>
      </c>
      <c r="R66" s="35"/>
      <c r="S66" s="35"/>
      <c r="T66" s="40">
        <f t="shared" si="0"/>
        <v>0</v>
      </c>
      <c r="U66" s="39" t="e">
        <f t="shared" si="5"/>
        <v>#DIV/0!</v>
      </c>
      <c r="V66" s="35">
        <f t="shared" si="6"/>
        <v>0</v>
      </c>
      <c r="W66" s="35">
        <f t="shared" si="7"/>
        <v>0</v>
      </c>
      <c r="X66" s="40">
        <f t="shared" si="8"/>
        <v>0</v>
      </c>
      <c r="AA66" s="41"/>
    </row>
    <row r="67" spans="1:27" s="26" customFormat="1" ht="60" customHeight="1" hidden="1">
      <c r="A67" s="31"/>
      <c r="B67" s="42"/>
      <c r="C67" s="42" t="s">
        <v>44</v>
      </c>
      <c r="D67" s="42" t="s">
        <v>12</v>
      </c>
      <c r="E67" s="42">
        <v>1</v>
      </c>
      <c r="F67" s="42"/>
      <c r="G67" s="42"/>
      <c r="H67" s="75">
        <f t="shared" si="1"/>
        <v>0</v>
      </c>
      <c r="I67" s="42"/>
      <c r="J67" s="42"/>
      <c r="K67" s="42"/>
      <c r="L67" s="42"/>
      <c r="M67" s="75"/>
      <c r="N67" s="32"/>
      <c r="O67" s="38">
        <f t="shared" si="2"/>
        <v>0</v>
      </c>
      <c r="P67" s="38">
        <f t="shared" si="3"/>
        <v>0</v>
      </c>
      <c r="Q67" s="77">
        <f t="shared" si="4"/>
        <v>0</v>
      </c>
      <c r="R67" s="35"/>
      <c r="S67" s="35"/>
      <c r="T67" s="40">
        <f t="shared" si="0"/>
        <v>0</v>
      </c>
      <c r="U67" s="39" t="e">
        <f t="shared" si="5"/>
        <v>#DIV/0!</v>
      </c>
      <c r="V67" s="35">
        <f t="shared" si="6"/>
        <v>0</v>
      </c>
      <c r="W67" s="35">
        <f t="shared" si="7"/>
        <v>0</v>
      </c>
      <c r="X67" s="40">
        <f t="shared" si="8"/>
        <v>0</v>
      </c>
      <c r="AA67" s="41"/>
    </row>
    <row r="68" spans="1:27" s="26" customFormat="1" ht="60" customHeight="1">
      <c r="A68" s="31"/>
      <c r="B68" s="32">
        <v>3</v>
      </c>
      <c r="C68" s="32" t="s">
        <v>139</v>
      </c>
      <c r="D68" s="37" t="s">
        <v>8</v>
      </c>
      <c r="E68" s="37">
        <v>1</v>
      </c>
      <c r="F68" s="37">
        <v>160</v>
      </c>
      <c r="G68" s="37">
        <v>120</v>
      </c>
      <c r="H68" s="75">
        <f t="shared" si="1"/>
        <v>19200</v>
      </c>
      <c r="I68" s="37"/>
      <c r="J68" s="37"/>
      <c r="K68" s="37"/>
      <c r="L68" s="37"/>
      <c r="M68" s="75"/>
      <c r="N68" s="32">
        <v>6</v>
      </c>
      <c r="O68" s="38">
        <f t="shared" si="2"/>
        <v>160</v>
      </c>
      <c r="P68" s="38">
        <f t="shared" si="3"/>
        <v>120</v>
      </c>
      <c r="Q68" s="77">
        <f t="shared" si="4"/>
        <v>19200</v>
      </c>
      <c r="R68" s="35">
        <v>154</v>
      </c>
      <c r="S68" s="35">
        <v>556</v>
      </c>
      <c r="T68" s="40">
        <f t="shared" si="0"/>
        <v>85624</v>
      </c>
      <c r="U68" s="39">
        <f t="shared" si="5"/>
        <v>100</v>
      </c>
      <c r="V68" s="35">
        <f t="shared" si="6"/>
        <v>0</v>
      </c>
      <c r="W68" s="35">
        <v>0</v>
      </c>
      <c r="X68" s="40">
        <f t="shared" si="8"/>
        <v>0</v>
      </c>
      <c r="AA68" s="41"/>
    </row>
    <row r="69" spans="1:27" s="26" customFormat="1" ht="60" customHeight="1" hidden="1">
      <c r="A69" s="31"/>
      <c r="B69" s="42"/>
      <c r="C69" s="42" t="s">
        <v>43</v>
      </c>
      <c r="D69" s="42"/>
      <c r="E69" s="42">
        <v>1</v>
      </c>
      <c r="F69" s="42"/>
      <c r="G69" s="42">
        <f>E69*F69</f>
        <v>0</v>
      </c>
      <c r="H69" s="75">
        <f t="shared" si="1"/>
        <v>0</v>
      </c>
      <c r="I69" s="42"/>
      <c r="J69" s="42"/>
      <c r="K69" s="42"/>
      <c r="L69" s="42"/>
      <c r="M69" s="75"/>
      <c r="N69" s="32"/>
      <c r="O69" s="38">
        <f t="shared" si="2"/>
        <v>0</v>
      </c>
      <c r="P69" s="38">
        <f t="shared" si="3"/>
        <v>0</v>
      </c>
      <c r="Q69" s="77">
        <f t="shared" si="4"/>
        <v>0</v>
      </c>
      <c r="R69" s="35"/>
      <c r="S69" s="35"/>
      <c r="T69" s="40">
        <f t="shared" si="0"/>
        <v>0</v>
      </c>
      <c r="U69" s="39" t="e">
        <f t="shared" si="5"/>
        <v>#DIV/0!</v>
      </c>
      <c r="V69" s="35">
        <f t="shared" si="6"/>
        <v>0</v>
      </c>
      <c r="W69" s="35">
        <f t="shared" si="7"/>
        <v>0</v>
      </c>
      <c r="X69" s="40">
        <f t="shared" si="8"/>
        <v>0</v>
      </c>
      <c r="AA69" s="41"/>
    </row>
    <row r="70" spans="1:27" s="26" customFormat="1" ht="60" customHeight="1">
      <c r="A70" s="31"/>
      <c r="B70" s="32">
        <v>4</v>
      </c>
      <c r="C70" s="32" t="s">
        <v>140</v>
      </c>
      <c r="D70" s="37" t="s">
        <v>8</v>
      </c>
      <c r="E70" s="37">
        <v>1</v>
      </c>
      <c r="F70" s="37">
        <v>160</v>
      </c>
      <c r="G70" s="37">
        <v>990</v>
      </c>
      <c r="H70" s="75">
        <f t="shared" si="1"/>
        <v>158400</v>
      </c>
      <c r="I70" s="37"/>
      <c r="J70" s="37"/>
      <c r="K70" s="37"/>
      <c r="L70" s="37"/>
      <c r="M70" s="75"/>
      <c r="N70" s="32">
        <v>2</v>
      </c>
      <c r="O70" s="38">
        <f t="shared" si="2"/>
        <v>160</v>
      </c>
      <c r="P70" s="38">
        <f t="shared" si="3"/>
        <v>990</v>
      </c>
      <c r="Q70" s="77">
        <f t="shared" si="4"/>
        <v>158400</v>
      </c>
      <c r="R70" s="35">
        <v>158</v>
      </c>
      <c r="S70" s="35">
        <v>700</v>
      </c>
      <c r="T70" s="40">
        <f t="shared" si="0"/>
        <v>110600</v>
      </c>
      <c r="U70" s="39">
        <f t="shared" si="5"/>
        <v>100</v>
      </c>
      <c r="V70" s="35">
        <f t="shared" si="6"/>
        <v>0</v>
      </c>
      <c r="W70" s="35">
        <v>0</v>
      </c>
      <c r="X70" s="40">
        <f t="shared" si="8"/>
        <v>0</v>
      </c>
      <c r="AA70" s="41"/>
    </row>
    <row r="71" spans="1:27" s="26" customFormat="1" ht="60" customHeight="1" hidden="1">
      <c r="A71" s="31"/>
      <c r="B71" s="42"/>
      <c r="C71" s="42" t="s">
        <v>32</v>
      </c>
      <c r="D71" s="42" t="s">
        <v>11</v>
      </c>
      <c r="E71" s="42">
        <v>1</v>
      </c>
      <c r="F71" s="42"/>
      <c r="G71" s="42">
        <f aca="true" t="shared" si="9" ref="G71:G80">E71*F71</f>
        <v>0</v>
      </c>
      <c r="H71" s="75">
        <f t="shared" si="1"/>
        <v>0</v>
      </c>
      <c r="I71" s="42"/>
      <c r="J71" s="42"/>
      <c r="K71" s="42"/>
      <c r="L71" s="42"/>
      <c r="M71" s="75"/>
      <c r="N71" s="32"/>
      <c r="O71" s="38">
        <f t="shared" si="2"/>
        <v>0</v>
      </c>
      <c r="P71" s="38">
        <f t="shared" si="3"/>
        <v>0</v>
      </c>
      <c r="Q71" s="77">
        <f t="shared" si="4"/>
        <v>0</v>
      </c>
      <c r="R71" s="35"/>
      <c r="S71" s="35"/>
      <c r="T71" s="40">
        <f t="shared" si="0"/>
        <v>0</v>
      </c>
      <c r="U71" s="39" t="e">
        <f t="shared" si="5"/>
        <v>#DIV/0!</v>
      </c>
      <c r="V71" s="35">
        <f t="shared" si="6"/>
        <v>0</v>
      </c>
      <c r="W71" s="35">
        <f t="shared" si="7"/>
        <v>0</v>
      </c>
      <c r="X71" s="40">
        <f t="shared" si="8"/>
        <v>0</v>
      </c>
      <c r="AA71" s="41"/>
    </row>
    <row r="72" spans="1:27" s="26" customFormat="1" ht="60" customHeight="1" hidden="1">
      <c r="A72" s="31"/>
      <c r="B72" s="42"/>
      <c r="C72" s="42" t="s">
        <v>34</v>
      </c>
      <c r="D72" s="42" t="s">
        <v>8</v>
      </c>
      <c r="E72" s="42">
        <v>1</v>
      </c>
      <c r="F72" s="42"/>
      <c r="G72" s="42">
        <f t="shared" si="9"/>
        <v>0</v>
      </c>
      <c r="H72" s="75">
        <f t="shared" si="1"/>
        <v>0</v>
      </c>
      <c r="I72" s="42"/>
      <c r="J72" s="42"/>
      <c r="K72" s="42"/>
      <c r="L72" s="42"/>
      <c r="M72" s="75"/>
      <c r="N72" s="32"/>
      <c r="O72" s="38">
        <f t="shared" si="2"/>
        <v>0</v>
      </c>
      <c r="P72" s="38">
        <f t="shared" si="3"/>
        <v>0</v>
      </c>
      <c r="Q72" s="77">
        <f t="shared" si="4"/>
        <v>0</v>
      </c>
      <c r="R72" s="35"/>
      <c r="S72" s="35"/>
      <c r="T72" s="40">
        <f t="shared" si="0"/>
        <v>0</v>
      </c>
      <c r="U72" s="39" t="e">
        <f t="shared" si="5"/>
        <v>#DIV/0!</v>
      </c>
      <c r="V72" s="35">
        <f t="shared" si="6"/>
        <v>0</v>
      </c>
      <c r="W72" s="35">
        <f t="shared" si="7"/>
        <v>0</v>
      </c>
      <c r="X72" s="40">
        <f t="shared" si="8"/>
        <v>0</v>
      </c>
      <c r="AA72" s="41"/>
    </row>
    <row r="73" spans="1:27" s="26" customFormat="1" ht="60" customHeight="1" hidden="1">
      <c r="A73" s="44"/>
      <c r="B73" s="42"/>
      <c r="C73" s="42" t="s">
        <v>34</v>
      </c>
      <c r="D73" s="42" t="s">
        <v>12</v>
      </c>
      <c r="E73" s="42"/>
      <c r="F73" s="42"/>
      <c r="G73" s="42">
        <f t="shared" si="9"/>
        <v>0</v>
      </c>
      <c r="H73" s="75">
        <f t="shared" si="1"/>
        <v>0</v>
      </c>
      <c r="I73" s="42"/>
      <c r="J73" s="42"/>
      <c r="K73" s="42"/>
      <c r="L73" s="42"/>
      <c r="M73" s="75"/>
      <c r="N73" s="32"/>
      <c r="O73" s="38">
        <f t="shared" si="2"/>
        <v>0</v>
      </c>
      <c r="P73" s="38">
        <f t="shared" si="3"/>
        <v>0</v>
      </c>
      <c r="Q73" s="77">
        <f t="shared" si="4"/>
        <v>0</v>
      </c>
      <c r="R73" s="35"/>
      <c r="S73" s="35"/>
      <c r="T73" s="40">
        <f t="shared" si="0"/>
        <v>0</v>
      </c>
      <c r="U73" s="39" t="e">
        <f t="shared" si="5"/>
        <v>#DIV/0!</v>
      </c>
      <c r="V73" s="35">
        <f t="shared" si="6"/>
        <v>0</v>
      </c>
      <c r="W73" s="35">
        <f t="shared" si="7"/>
        <v>0</v>
      </c>
      <c r="X73" s="40">
        <f t="shared" si="8"/>
        <v>0</v>
      </c>
      <c r="AA73" s="41"/>
    </row>
    <row r="74" spans="1:27" s="26" customFormat="1" ht="60" customHeight="1" hidden="1">
      <c r="A74" s="44"/>
      <c r="B74" s="42"/>
      <c r="C74" s="42" t="s">
        <v>39</v>
      </c>
      <c r="D74" s="42" t="s">
        <v>8</v>
      </c>
      <c r="E74" s="42">
        <v>1</v>
      </c>
      <c r="F74" s="42"/>
      <c r="G74" s="42">
        <f t="shared" si="9"/>
        <v>0</v>
      </c>
      <c r="H74" s="75">
        <f t="shared" si="1"/>
        <v>0</v>
      </c>
      <c r="I74" s="42"/>
      <c r="J74" s="42"/>
      <c r="K74" s="42"/>
      <c r="L74" s="42"/>
      <c r="M74" s="75"/>
      <c r="N74" s="32"/>
      <c r="O74" s="38">
        <f t="shared" si="2"/>
        <v>0</v>
      </c>
      <c r="P74" s="38">
        <f t="shared" si="3"/>
        <v>0</v>
      </c>
      <c r="Q74" s="77">
        <f t="shared" si="4"/>
        <v>0</v>
      </c>
      <c r="R74" s="35"/>
      <c r="S74" s="35"/>
      <c r="T74" s="40">
        <f t="shared" si="0"/>
        <v>0</v>
      </c>
      <c r="U74" s="39" t="e">
        <f t="shared" si="5"/>
        <v>#DIV/0!</v>
      </c>
      <c r="V74" s="35">
        <f t="shared" si="6"/>
        <v>0</v>
      </c>
      <c r="W74" s="35">
        <f t="shared" si="7"/>
        <v>0</v>
      </c>
      <c r="X74" s="40">
        <f t="shared" si="8"/>
        <v>0</v>
      </c>
      <c r="AA74" s="41"/>
    </row>
    <row r="75" spans="1:27" s="26" customFormat="1" ht="60" customHeight="1" hidden="1">
      <c r="A75" s="44"/>
      <c r="B75" s="42"/>
      <c r="C75" s="42" t="s">
        <v>54</v>
      </c>
      <c r="D75" s="42" t="s">
        <v>12</v>
      </c>
      <c r="E75" s="42"/>
      <c r="F75" s="42"/>
      <c r="G75" s="42">
        <f t="shared" si="9"/>
        <v>0</v>
      </c>
      <c r="H75" s="75">
        <f t="shared" si="1"/>
        <v>0</v>
      </c>
      <c r="I75" s="42"/>
      <c r="J75" s="42"/>
      <c r="K75" s="42"/>
      <c r="L75" s="42"/>
      <c r="M75" s="75"/>
      <c r="N75" s="32"/>
      <c r="O75" s="38">
        <f t="shared" si="2"/>
        <v>0</v>
      </c>
      <c r="P75" s="38">
        <f t="shared" si="3"/>
        <v>0</v>
      </c>
      <c r="Q75" s="77">
        <f t="shared" si="4"/>
        <v>0</v>
      </c>
      <c r="R75" s="35"/>
      <c r="S75" s="35"/>
      <c r="T75" s="40">
        <f t="shared" si="0"/>
        <v>0</v>
      </c>
      <c r="U75" s="39" t="e">
        <f t="shared" si="5"/>
        <v>#DIV/0!</v>
      </c>
      <c r="V75" s="35">
        <f t="shared" si="6"/>
        <v>0</v>
      </c>
      <c r="W75" s="35">
        <f t="shared" si="7"/>
        <v>0</v>
      </c>
      <c r="X75" s="40">
        <f t="shared" si="8"/>
        <v>0</v>
      </c>
      <c r="AA75" s="41"/>
    </row>
    <row r="76" spans="1:27" s="26" customFormat="1" ht="60" customHeight="1" hidden="1">
      <c r="A76" s="44"/>
      <c r="B76" s="42"/>
      <c r="C76" s="42" t="s">
        <v>55</v>
      </c>
      <c r="D76" s="42" t="s">
        <v>12</v>
      </c>
      <c r="E76" s="42"/>
      <c r="F76" s="42"/>
      <c r="G76" s="42">
        <f t="shared" si="9"/>
        <v>0</v>
      </c>
      <c r="H76" s="75">
        <f t="shared" si="1"/>
        <v>0</v>
      </c>
      <c r="I76" s="42"/>
      <c r="J76" s="42"/>
      <c r="K76" s="42"/>
      <c r="L76" s="42"/>
      <c r="M76" s="75"/>
      <c r="N76" s="32"/>
      <c r="O76" s="38">
        <f t="shared" si="2"/>
        <v>0</v>
      </c>
      <c r="P76" s="38">
        <f t="shared" si="3"/>
        <v>0</v>
      </c>
      <c r="Q76" s="77">
        <f t="shared" si="4"/>
        <v>0</v>
      </c>
      <c r="R76" s="35"/>
      <c r="S76" s="35"/>
      <c r="T76" s="40">
        <f t="shared" si="0"/>
        <v>0</v>
      </c>
      <c r="U76" s="39" t="e">
        <f t="shared" si="5"/>
        <v>#DIV/0!</v>
      </c>
      <c r="V76" s="35">
        <f t="shared" si="6"/>
        <v>0</v>
      </c>
      <c r="W76" s="35">
        <f t="shared" si="7"/>
        <v>0</v>
      </c>
      <c r="X76" s="40">
        <f t="shared" si="8"/>
        <v>0</v>
      </c>
      <c r="AA76" s="41"/>
    </row>
    <row r="77" spans="2:27" s="45" customFormat="1" ht="60" customHeight="1" hidden="1">
      <c r="B77" s="42"/>
      <c r="C77" s="42" t="s">
        <v>56</v>
      </c>
      <c r="D77" s="42" t="s">
        <v>8</v>
      </c>
      <c r="E77" s="42">
        <v>2</v>
      </c>
      <c r="F77" s="42"/>
      <c r="G77" s="42">
        <f t="shared" si="9"/>
        <v>0</v>
      </c>
      <c r="H77" s="75">
        <f t="shared" si="1"/>
        <v>0</v>
      </c>
      <c r="I77" s="42"/>
      <c r="J77" s="42"/>
      <c r="K77" s="42"/>
      <c r="L77" s="42"/>
      <c r="M77" s="75"/>
      <c r="N77" s="32"/>
      <c r="O77" s="38">
        <f t="shared" si="2"/>
        <v>0</v>
      </c>
      <c r="P77" s="38">
        <f t="shared" si="3"/>
        <v>0</v>
      </c>
      <c r="Q77" s="77">
        <f t="shared" si="4"/>
        <v>0</v>
      </c>
      <c r="R77" s="35"/>
      <c r="S77" s="35"/>
      <c r="T77" s="40">
        <f t="shared" si="0"/>
        <v>0</v>
      </c>
      <c r="U77" s="39" t="e">
        <f t="shared" si="5"/>
        <v>#DIV/0!</v>
      </c>
      <c r="V77" s="35">
        <f t="shared" si="6"/>
        <v>0</v>
      </c>
      <c r="W77" s="35">
        <f t="shared" si="7"/>
        <v>0</v>
      </c>
      <c r="X77" s="40">
        <f t="shared" si="8"/>
        <v>0</v>
      </c>
      <c r="AA77" s="41"/>
    </row>
    <row r="78" spans="2:27" ht="60" customHeight="1" hidden="1">
      <c r="B78" s="42"/>
      <c r="C78" s="42" t="s">
        <v>57</v>
      </c>
      <c r="D78" s="42" t="s">
        <v>12</v>
      </c>
      <c r="E78" s="42"/>
      <c r="F78" s="42"/>
      <c r="G78" s="42">
        <f t="shared" si="9"/>
        <v>0</v>
      </c>
      <c r="H78" s="75">
        <f t="shared" si="1"/>
        <v>0</v>
      </c>
      <c r="I78" s="42"/>
      <c r="J78" s="42"/>
      <c r="K78" s="42"/>
      <c r="L78" s="42"/>
      <c r="M78" s="75"/>
      <c r="N78" s="32"/>
      <c r="O78" s="38">
        <f t="shared" si="2"/>
        <v>0</v>
      </c>
      <c r="P78" s="38">
        <f t="shared" si="3"/>
        <v>0</v>
      </c>
      <c r="Q78" s="77">
        <f t="shared" si="4"/>
        <v>0</v>
      </c>
      <c r="R78" s="35"/>
      <c r="S78" s="35"/>
      <c r="T78" s="40">
        <f t="shared" si="0"/>
        <v>0</v>
      </c>
      <c r="U78" s="39" t="e">
        <f t="shared" si="5"/>
        <v>#DIV/0!</v>
      </c>
      <c r="V78" s="35">
        <f t="shared" si="6"/>
        <v>0</v>
      </c>
      <c r="W78" s="35">
        <f t="shared" si="7"/>
        <v>0</v>
      </c>
      <c r="X78" s="40">
        <f t="shared" si="8"/>
        <v>0</v>
      </c>
      <c r="AA78" s="41"/>
    </row>
    <row r="79" spans="2:27" ht="60" customHeight="1" hidden="1">
      <c r="B79" s="42"/>
      <c r="C79" s="42" t="s">
        <v>58</v>
      </c>
      <c r="D79" s="42" t="s">
        <v>12</v>
      </c>
      <c r="E79" s="42"/>
      <c r="F79" s="42"/>
      <c r="G79" s="42">
        <f t="shared" si="9"/>
        <v>0</v>
      </c>
      <c r="H79" s="75">
        <f t="shared" si="1"/>
        <v>0</v>
      </c>
      <c r="I79" s="42"/>
      <c r="J79" s="42"/>
      <c r="K79" s="42"/>
      <c r="L79" s="42"/>
      <c r="M79" s="75"/>
      <c r="N79" s="32"/>
      <c r="O79" s="38">
        <f t="shared" si="2"/>
        <v>0</v>
      </c>
      <c r="P79" s="38">
        <f t="shared" si="3"/>
        <v>0</v>
      </c>
      <c r="Q79" s="77">
        <f t="shared" si="4"/>
        <v>0</v>
      </c>
      <c r="R79" s="35"/>
      <c r="S79" s="35"/>
      <c r="T79" s="40">
        <f t="shared" si="0"/>
        <v>0</v>
      </c>
      <c r="U79" s="39" t="e">
        <f t="shared" si="5"/>
        <v>#DIV/0!</v>
      </c>
      <c r="V79" s="35">
        <f t="shared" si="6"/>
        <v>0</v>
      </c>
      <c r="W79" s="35">
        <f t="shared" si="7"/>
        <v>0</v>
      </c>
      <c r="X79" s="40">
        <f t="shared" si="8"/>
        <v>0</v>
      </c>
      <c r="AA79" s="41"/>
    </row>
    <row r="80" spans="2:27" ht="60" customHeight="1" hidden="1">
      <c r="B80" s="42"/>
      <c r="C80" s="42" t="s">
        <v>40</v>
      </c>
      <c r="D80" s="42" t="s">
        <v>11</v>
      </c>
      <c r="E80" s="42">
        <v>1</v>
      </c>
      <c r="F80" s="42"/>
      <c r="G80" s="42">
        <f t="shared" si="9"/>
        <v>0</v>
      </c>
      <c r="H80" s="75">
        <f t="shared" si="1"/>
        <v>0</v>
      </c>
      <c r="I80" s="42"/>
      <c r="J80" s="42"/>
      <c r="K80" s="42"/>
      <c r="L80" s="42"/>
      <c r="M80" s="75"/>
      <c r="N80" s="32"/>
      <c r="O80" s="38">
        <f t="shared" si="2"/>
        <v>0</v>
      </c>
      <c r="P80" s="38">
        <f t="shared" si="3"/>
        <v>0</v>
      </c>
      <c r="Q80" s="77">
        <f t="shared" si="4"/>
        <v>0</v>
      </c>
      <c r="R80" s="35"/>
      <c r="S80" s="35"/>
      <c r="T80" s="40">
        <f t="shared" si="0"/>
        <v>0</v>
      </c>
      <c r="U80" s="39" t="e">
        <f t="shared" si="5"/>
        <v>#DIV/0!</v>
      </c>
      <c r="V80" s="35">
        <f t="shared" si="6"/>
        <v>0</v>
      </c>
      <c r="W80" s="35">
        <f t="shared" si="7"/>
        <v>0</v>
      </c>
      <c r="X80" s="40">
        <f t="shared" si="8"/>
        <v>0</v>
      </c>
      <c r="AA80" s="41"/>
    </row>
    <row r="81" spans="2:27" ht="60" customHeight="1" hidden="1">
      <c r="B81" s="42"/>
      <c r="C81" s="42" t="s">
        <v>33</v>
      </c>
      <c r="D81" s="42" t="s">
        <v>11</v>
      </c>
      <c r="E81" s="42">
        <v>1</v>
      </c>
      <c r="F81" s="42"/>
      <c r="G81" s="42">
        <f aca="true" t="shared" si="10" ref="G81:G87">E81*F81</f>
        <v>0</v>
      </c>
      <c r="H81" s="75">
        <f t="shared" si="1"/>
        <v>0</v>
      </c>
      <c r="I81" s="42"/>
      <c r="J81" s="42"/>
      <c r="K81" s="42"/>
      <c r="L81" s="42"/>
      <c r="M81" s="75"/>
      <c r="N81" s="32"/>
      <c r="O81" s="38">
        <f t="shared" si="2"/>
        <v>0</v>
      </c>
      <c r="P81" s="38">
        <f t="shared" si="3"/>
        <v>0</v>
      </c>
      <c r="Q81" s="77">
        <f t="shared" si="4"/>
        <v>0</v>
      </c>
      <c r="R81" s="35"/>
      <c r="S81" s="35"/>
      <c r="T81" s="40">
        <f t="shared" si="0"/>
        <v>0</v>
      </c>
      <c r="U81" s="39" t="e">
        <f t="shared" si="5"/>
        <v>#DIV/0!</v>
      </c>
      <c r="V81" s="35">
        <f t="shared" si="6"/>
        <v>0</v>
      </c>
      <c r="W81" s="35">
        <f t="shared" si="7"/>
        <v>0</v>
      </c>
      <c r="X81" s="40">
        <f t="shared" si="8"/>
        <v>0</v>
      </c>
      <c r="Y81" s="26"/>
      <c r="AA81" s="41"/>
    </row>
    <row r="82" spans="2:27" ht="60" customHeight="1" hidden="1">
      <c r="B82" s="42"/>
      <c r="C82" s="42" t="s">
        <v>32</v>
      </c>
      <c r="D82" s="43" t="s">
        <v>11</v>
      </c>
      <c r="E82" s="43">
        <v>1</v>
      </c>
      <c r="F82" s="43"/>
      <c r="G82" s="42">
        <f t="shared" si="10"/>
        <v>0</v>
      </c>
      <c r="H82" s="75">
        <f t="shared" si="1"/>
        <v>0</v>
      </c>
      <c r="I82" s="43"/>
      <c r="J82" s="43"/>
      <c r="K82" s="43"/>
      <c r="L82" s="42"/>
      <c r="M82" s="75"/>
      <c r="N82" s="32"/>
      <c r="O82" s="38">
        <f t="shared" si="2"/>
        <v>0</v>
      </c>
      <c r="P82" s="38">
        <f t="shared" si="3"/>
        <v>0</v>
      </c>
      <c r="Q82" s="77">
        <f t="shared" si="4"/>
        <v>0</v>
      </c>
      <c r="R82" s="35"/>
      <c r="S82" s="35"/>
      <c r="T82" s="40">
        <f t="shared" si="0"/>
        <v>0</v>
      </c>
      <c r="U82" s="39" t="e">
        <f t="shared" si="5"/>
        <v>#DIV/0!</v>
      </c>
      <c r="V82" s="35">
        <f t="shared" si="6"/>
        <v>0</v>
      </c>
      <c r="W82" s="35">
        <f t="shared" si="7"/>
        <v>0</v>
      </c>
      <c r="X82" s="40">
        <f t="shared" si="8"/>
        <v>0</v>
      </c>
      <c r="Y82" s="26"/>
      <c r="AA82" s="41"/>
    </row>
    <row r="83" spans="2:27" ht="60" customHeight="1" hidden="1">
      <c r="B83" s="42"/>
      <c r="C83" s="42" t="s">
        <v>48</v>
      </c>
      <c r="D83" s="43" t="s">
        <v>12</v>
      </c>
      <c r="E83" s="43">
        <v>1</v>
      </c>
      <c r="F83" s="43"/>
      <c r="G83" s="42">
        <f t="shared" si="10"/>
        <v>0</v>
      </c>
      <c r="H83" s="75">
        <f t="shared" si="1"/>
        <v>0</v>
      </c>
      <c r="I83" s="43"/>
      <c r="J83" s="43"/>
      <c r="K83" s="43"/>
      <c r="L83" s="42"/>
      <c r="M83" s="75"/>
      <c r="N83" s="32"/>
      <c r="O83" s="38">
        <f t="shared" si="2"/>
        <v>0</v>
      </c>
      <c r="P83" s="38">
        <f t="shared" si="3"/>
        <v>0</v>
      </c>
      <c r="Q83" s="77">
        <f t="shared" si="4"/>
        <v>0</v>
      </c>
      <c r="R83" s="35"/>
      <c r="S83" s="35"/>
      <c r="T83" s="40">
        <f t="shared" si="0"/>
        <v>0</v>
      </c>
      <c r="U83" s="39" t="e">
        <f t="shared" si="5"/>
        <v>#DIV/0!</v>
      </c>
      <c r="V83" s="35">
        <f t="shared" si="6"/>
        <v>0</v>
      </c>
      <c r="W83" s="35">
        <f t="shared" si="7"/>
        <v>0</v>
      </c>
      <c r="X83" s="40">
        <f t="shared" si="8"/>
        <v>0</v>
      </c>
      <c r="Y83" s="26"/>
      <c r="AA83" s="41"/>
    </row>
    <row r="84" spans="2:27" ht="60" customHeight="1" hidden="1">
      <c r="B84" s="42"/>
      <c r="C84" s="42" t="s">
        <v>34</v>
      </c>
      <c r="D84" s="43" t="s">
        <v>8</v>
      </c>
      <c r="E84" s="43">
        <v>1</v>
      </c>
      <c r="F84" s="43"/>
      <c r="G84" s="42">
        <f t="shared" si="10"/>
        <v>0</v>
      </c>
      <c r="H84" s="75">
        <f t="shared" si="1"/>
        <v>0</v>
      </c>
      <c r="I84" s="43"/>
      <c r="J84" s="43"/>
      <c r="K84" s="43"/>
      <c r="L84" s="42"/>
      <c r="M84" s="75"/>
      <c r="N84" s="32"/>
      <c r="O84" s="38">
        <f t="shared" si="2"/>
        <v>0</v>
      </c>
      <c r="P84" s="38">
        <f t="shared" si="3"/>
        <v>0</v>
      </c>
      <c r="Q84" s="77">
        <f t="shared" si="4"/>
        <v>0</v>
      </c>
      <c r="R84" s="35"/>
      <c r="S84" s="35"/>
      <c r="T84" s="40">
        <f t="shared" si="0"/>
        <v>0</v>
      </c>
      <c r="U84" s="39" t="e">
        <f t="shared" si="5"/>
        <v>#DIV/0!</v>
      </c>
      <c r="V84" s="35">
        <f t="shared" si="6"/>
        <v>0</v>
      </c>
      <c r="W84" s="35">
        <f t="shared" si="7"/>
        <v>0</v>
      </c>
      <c r="X84" s="40">
        <f t="shared" si="8"/>
        <v>0</v>
      </c>
      <c r="Y84" s="26"/>
      <c r="AA84" s="41"/>
    </row>
    <row r="85" spans="2:27" ht="60" customHeight="1" hidden="1">
      <c r="B85" s="42"/>
      <c r="C85" s="42" t="s">
        <v>57</v>
      </c>
      <c r="D85" s="43" t="s">
        <v>12</v>
      </c>
      <c r="E85" s="43">
        <v>1</v>
      </c>
      <c r="F85" s="43"/>
      <c r="G85" s="42">
        <f t="shared" si="10"/>
        <v>0</v>
      </c>
      <c r="H85" s="75">
        <f t="shared" si="1"/>
        <v>0</v>
      </c>
      <c r="I85" s="43"/>
      <c r="J85" s="43"/>
      <c r="K85" s="43"/>
      <c r="L85" s="42"/>
      <c r="M85" s="75"/>
      <c r="N85" s="32"/>
      <c r="O85" s="38">
        <f t="shared" si="2"/>
        <v>0</v>
      </c>
      <c r="P85" s="38">
        <f t="shared" si="3"/>
        <v>0</v>
      </c>
      <c r="Q85" s="77">
        <f t="shared" si="4"/>
        <v>0</v>
      </c>
      <c r="R85" s="35"/>
      <c r="S85" s="35"/>
      <c r="T85" s="40">
        <f t="shared" si="0"/>
        <v>0</v>
      </c>
      <c r="U85" s="39" t="e">
        <f t="shared" si="5"/>
        <v>#DIV/0!</v>
      </c>
      <c r="V85" s="35">
        <f t="shared" si="6"/>
        <v>0</v>
      </c>
      <c r="W85" s="35">
        <f t="shared" si="7"/>
        <v>0</v>
      </c>
      <c r="X85" s="40">
        <f t="shared" si="8"/>
        <v>0</v>
      </c>
      <c r="Y85" s="26"/>
      <c r="AA85" s="41"/>
    </row>
    <row r="86" spans="2:27" ht="60" customHeight="1" hidden="1">
      <c r="B86" s="42"/>
      <c r="C86" s="42" t="s">
        <v>36</v>
      </c>
      <c r="D86" s="42" t="s">
        <v>8</v>
      </c>
      <c r="E86" s="42">
        <v>2</v>
      </c>
      <c r="F86" s="42"/>
      <c r="G86" s="42">
        <f t="shared" si="10"/>
        <v>0</v>
      </c>
      <c r="H86" s="75">
        <f t="shared" si="1"/>
        <v>0</v>
      </c>
      <c r="I86" s="42"/>
      <c r="J86" s="42"/>
      <c r="K86" s="42"/>
      <c r="L86" s="42"/>
      <c r="M86" s="75"/>
      <c r="N86" s="32"/>
      <c r="O86" s="38">
        <f t="shared" si="2"/>
        <v>0</v>
      </c>
      <c r="P86" s="38">
        <f t="shared" si="3"/>
        <v>0</v>
      </c>
      <c r="Q86" s="77">
        <f t="shared" si="4"/>
        <v>0</v>
      </c>
      <c r="R86" s="35"/>
      <c r="S86" s="35"/>
      <c r="T86" s="40">
        <f t="shared" si="0"/>
        <v>0</v>
      </c>
      <c r="U86" s="39" t="e">
        <f t="shared" si="5"/>
        <v>#DIV/0!</v>
      </c>
      <c r="V86" s="35">
        <f t="shared" si="6"/>
        <v>0</v>
      </c>
      <c r="W86" s="35">
        <f t="shared" si="7"/>
        <v>0</v>
      </c>
      <c r="X86" s="40">
        <f t="shared" si="8"/>
        <v>0</v>
      </c>
      <c r="Y86" s="26"/>
      <c r="AA86" s="41"/>
    </row>
    <row r="87" spans="2:27" ht="60" customHeight="1" hidden="1">
      <c r="B87" s="42"/>
      <c r="C87" s="42" t="s">
        <v>40</v>
      </c>
      <c r="D87" s="42" t="s">
        <v>11</v>
      </c>
      <c r="E87" s="42">
        <v>1</v>
      </c>
      <c r="F87" s="42"/>
      <c r="G87" s="42">
        <f t="shared" si="10"/>
        <v>0</v>
      </c>
      <c r="H87" s="75">
        <f t="shared" si="1"/>
        <v>0</v>
      </c>
      <c r="I87" s="42"/>
      <c r="J87" s="42"/>
      <c r="K87" s="42"/>
      <c r="L87" s="42"/>
      <c r="M87" s="75"/>
      <c r="N87" s="32"/>
      <c r="O87" s="38">
        <f t="shared" si="2"/>
        <v>0</v>
      </c>
      <c r="P87" s="38">
        <f t="shared" si="3"/>
        <v>0</v>
      </c>
      <c r="Q87" s="77">
        <f t="shared" si="4"/>
        <v>0</v>
      </c>
      <c r="R87" s="35"/>
      <c r="S87" s="35"/>
      <c r="T87" s="40">
        <f t="shared" si="0"/>
        <v>0</v>
      </c>
      <c r="U87" s="39" t="e">
        <f t="shared" si="5"/>
        <v>#DIV/0!</v>
      </c>
      <c r="V87" s="35">
        <f t="shared" si="6"/>
        <v>0</v>
      </c>
      <c r="W87" s="35">
        <f t="shared" si="7"/>
        <v>0</v>
      </c>
      <c r="X87" s="40">
        <f t="shared" si="8"/>
        <v>0</v>
      </c>
      <c r="Y87" s="26"/>
      <c r="AA87" s="41"/>
    </row>
    <row r="88" spans="2:27" ht="60" customHeight="1">
      <c r="B88" s="32">
        <v>5</v>
      </c>
      <c r="C88" s="32" t="s">
        <v>150</v>
      </c>
      <c r="D88" s="37" t="s">
        <v>8</v>
      </c>
      <c r="E88" s="37">
        <v>1</v>
      </c>
      <c r="F88" s="37">
        <v>160</v>
      </c>
      <c r="G88" s="37">
        <v>950</v>
      </c>
      <c r="H88" s="75">
        <f t="shared" si="1"/>
        <v>152000</v>
      </c>
      <c r="I88" s="37"/>
      <c r="J88" s="37"/>
      <c r="K88" s="37"/>
      <c r="L88" s="37"/>
      <c r="M88" s="75"/>
      <c r="N88" s="32">
        <v>6</v>
      </c>
      <c r="O88" s="38">
        <f t="shared" si="2"/>
        <v>160</v>
      </c>
      <c r="P88" s="38">
        <f t="shared" si="3"/>
        <v>950</v>
      </c>
      <c r="Q88" s="77">
        <f t="shared" si="4"/>
        <v>152000</v>
      </c>
      <c r="R88" s="35">
        <v>154</v>
      </c>
      <c r="S88" s="35">
        <v>403</v>
      </c>
      <c r="T88" s="40">
        <f t="shared" si="0"/>
        <v>62062</v>
      </c>
      <c r="U88" s="39">
        <f t="shared" si="5"/>
        <v>100</v>
      </c>
      <c r="V88" s="35">
        <f t="shared" si="6"/>
        <v>0</v>
      </c>
      <c r="W88" s="35">
        <v>0</v>
      </c>
      <c r="X88" s="40">
        <f t="shared" si="8"/>
        <v>0</v>
      </c>
      <c r="Y88" s="26"/>
      <c r="AA88" s="41"/>
    </row>
    <row r="89" spans="2:27" ht="60" customHeight="1">
      <c r="B89" s="32">
        <v>6</v>
      </c>
      <c r="C89" s="32" t="s">
        <v>153</v>
      </c>
      <c r="D89" s="37" t="s">
        <v>10</v>
      </c>
      <c r="E89" s="37">
        <v>2</v>
      </c>
      <c r="F89" s="37">
        <v>320</v>
      </c>
      <c r="G89" s="37">
        <v>1600</v>
      </c>
      <c r="H89" s="75">
        <f t="shared" si="1"/>
        <v>512000</v>
      </c>
      <c r="I89" s="37"/>
      <c r="J89" s="37"/>
      <c r="K89" s="37"/>
      <c r="L89" s="37"/>
      <c r="M89" s="75"/>
      <c r="N89" s="32">
        <v>35</v>
      </c>
      <c r="O89" s="38">
        <f t="shared" si="2"/>
        <v>320</v>
      </c>
      <c r="P89" s="38">
        <f t="shared" si="3"/>
        <v>1600</v>
      </c>
      <c r="Q89" s="77">
        <f t="shared" si="4"/>
        <v>512000</v>
      </c>
      <c r="R89" s="35">
        <v>285</v>
      </c>
      <c r="S89" s="35">
        <v>350</v>
      </c>
      <c r="T89" s="40">
        <f t="shared" si="0"/>
        <v>99750</v>
      </c>
      <c r="U89" s="39">
        <f t="shared" si="5"/>
        <v>100</v>
      </c>
      <c r="V89" s="35">
        <f t="shared" si="6"/>
        <v>0</v>
      </c>
      <c r="W89" s="35">
        <v>0</v>
      </c>
      <c r="X89" s="40">
        <f t="shared" si="8"/>
        <v>0</v>
      </c>
      <c r="Y89" s="26"/>
      <c r="AA89" s="41"/>
    </row>
    <row r="90" spans="2:27" ht="60" customHeight="1" hidden="1">
      <c r="B90" s="42"/>
      <c r="C90" s="42" t="s">
        <v>31</v>
      </c>
      <c r="D90" s="42" t="s">
        <v>11</v>
      </c>
      <c r="E90" s="42">
        <v>1</v>
      </c>
      <c r="F90" s="42"/>
      <c r="G90" s="42"/>
      <c r="H90" s="75">
        <f t="shared" si="1"/>
        <v>0</v>
      </c>
      <c r="I90" s="42"/>
      <c r="J90" s="42"/>
      <c r="K90" s="42"/>
      <c r="L90" s="42"/>
      <c r="M90" s="75">
        <f aca="true" t="shared" si="11" ref="M90:M120">L90*K90</f>
        <v>0</v>
      </c>
      <c r="N90" s="32"/>
      <c r="O90" s="38">
        <f t="shared" si="2"/>
        <v>0</v>
      </c>
      <c r="P90" s="38">
        <f t="shared" si="3"/>
        <v>0</v>
      </c>
      <c r="Q90" s="77">
        <f t="shared" si="4"/>
        <v>0</v>
      </c>
      <c r="R90" s="35"/>
      <c r="S90" s="35"/>
      <c r="T90" s="40">
        <f t="shared" si="0"/>
        <v>0</v>
      </c>
      <c r="U90" s="39" t="e">
        <f t="shared" si="5"/>
        <v>#DIV/0!</v>
      </c>
      <c r="V90" s="35">
        <f t="shared" si="6"/>
        <v>0</v>
      </c>
      <c r="W90" s="35">
        <f t="shared" si="7"/>
        <v>0</v>
      </c>
      <c r="X90" s="40">
        <f t="shared" si="8"/>
        <v>0</v>
      </c>
      <c r="Y90" s="26"/>
      <c r="AA90" s="41"/>
    </row>
    <row r="91" spans="2:27" ht="60" customHeight="1" hidden="1">
      <c r="B91" s="42"/>
      <c r="C91" s="42" t="s">
        <v>32</v>
      </c>
      <c r="D91" s="42" t="s">
        <v>11</v>
      </c>
      <c r="E91" s="42">
        <v>1</v>
      </c>
      <c r="F91" s="42"/>
      <c r="G91" s="42"/>
      <c r="H91" s="75">
        <f t="shared" si="1"/>
        <v>0</v>
      </c>
      <c r="I91" s="42"/>
      <c r="J91" s="42"/>
      <c r="K91" s="42"/>
      <c r="L91" s="42"/>
      <c r="M91" s="75">
        <f t="shared" si="11"/>
        <v>0</v>
      </c>
      <c r="N91" s="32"/>
      <c r="O91" s="38">
        <f t="shared" si="2"/>
        <v>0</v>
      </c>
      <c r="P91" s="38">
        <f t="shared" si="3"/>
        <v>0</v>
      </c>
      <c r="Q91" s="77">
        <f t="shared" si="4"/>
        <v>0</v>
      </c>
      <c r="R91" s="35"/>
      <c r="S91" s="35"/>
      <c r="T91" s="40">
        <f t="shared" si="0"/>
        <v>0</v>
      </c>
      <c r="U91" s="39" t="e">
        <f t="shared" si="5"/>
        <v>#DIV/0!</v>
      </c>
      <c r="V91" s="35">
        <f t="shared" si="6"/>
        <v>0</v>
      </c>
      <c r="W91" s="35">
        <f t="shared" si="7"/>
        <v>0</v>
      </c>
      <c r="X91" s="40">
        <f t="shared" si="8"/>
        <v>0</v>
      </c>
      <c r="AA91" s="41"/>
    </row>
    <row r="92" spans="2:27" ht="60" customHeight="1" hidden="1">
      <c r="B92" s="32"/>
      <c r="C92" s="32"/>
      <c r="D92" s="37"/>
      <c r="E92" s="37"/>
      <c r="F92" s="37"/>
      <c r="G92" s="37"/>
      <c r="H92" s="75">
        <f t="shared" si="1"/>
        <v>0</v>
      </c>
      <c r="I92" s="37"/>
      <c r="J92" s="37"/>
      <c r="K92" s="37"/>
      <c r="L92" s="37"/>
      <c r="M92" s="75">
        <f t="shared" si="11"/>
        <v>0</v>
      </c>
      <c r="N92" s="32"/>
      <c r="O92" s="38">
        <f t="shared" si="2"/>
        <v>0</v>
      </c>
      <c r="P92" s="38">
        <f t="shared" si="3"/>
        <v>0</v>
      </c>
      <c r="Q92" s="77">
        <f t="shared" si="4"/>
        <v>0</v>
      </c>
      <c r="R92" s="35"/>
      <c r="S92" s="35"/>
      <c r="T92" s="40">
        <f t="shared" si="0"/>
        <v>0</v>
      </c>
      <c r="U92" s="39" t="e">
        <f t="shared" si="5"/>
        <v>#DIV/0!</v>
      </c>
      <c r="V92" s="35">
        <f t="shared" si="6"/>
        <v>0</v>
      </c>
      <c r="W92" s="35">
        <f t="shared" si="7"/>
        <v>0</v>
      </c>
      <c r="X92" s="40">
        <f t="shared" si="8"/>
        <v>0</v>
      </c>
      <c r="AA92" s="41"/>
    </row>
    <row r="93" spans="2:27" ht="60" customHeight="1">
      <c r="B93" s="32">
        <v>7</v>
      </c>
      <c r="C93" s="32" t="s">
        <v>141</v>
      </c>
      <c r="D93" s="37" t="s">
        <v>11</v>
      </c>
      <c r="E93" s="37">
        <v>1</v>
      </c>
      <c r="F93" s="37">
        <v>160</v>
      </c>
      <c r="G93" s="37">
        <v>100</v>
      </c>
      <c r="H93" s="75">
        <f t="shared" si="1"/>
        <v>16000</v>
      </c>
      <c r="I93" s="37" t="s">
        <v>11</v>
      </c>
      <c r="J93" s="37">
        <v>1</v>
      </c>
      <c r="K93" s="37">
        <v>154</v>
      </c>
      <c r="L93" s="37">
        <f>G93</f>
        <v>100</v>
      </c>
      <c r="M93" s="75">
        <f t="shared" si="11"/>
        <v>15400</v>
      </c>
      <c r="N93" s="32">
        <v>2</v>
      </c>
      <c r="O93" s="38">
        <f t="shared" si="2"/>
        <v>314</v>
      </c>
      <c r="P93" s="38">
        <f t="shared" si="3"/>
        <v>100</v>
      </c>
      <c r="Q93" s="77">
        <f t="shared" si="4"/>
        <v>31400</v>
      </c>
      <c r="R93" s="35">
        <v>158</v>
      </c>
      <c r="S93" s="35">
        <v>45</v>
      </c>
      <c r="T93" s="40">
        <f t="shared" si="0"/>
        <v>7110</v>
      </c>
      <c r="U93" s="39">
        <f t="shared" si="5"/>
        <v>50.955414012738856</v>
      </c>
      <c r="V93" s="35">
        <f t="shared" si="6"/>
        <v>154</v>
      </c>
      <c r="W93" s="35">
        <f t="shared" si="7"/>
        <v>100</v>
      </c>
      <c r="X93" s="40">
        <f t="shared" si="8"/>
        <v>15400</v>
      </c>
      <c r="Y93" s="26"/>
      <c r="AA93" s="41"/>
    </row>
    <row r="94" spans="2:27" ht="60" customHeight="1">
      <c r="B94" s="32">
        <v>8</v>
      </c>
      <c r="C94" s="32" t="s">
        <v>119</v>
      </c>
      <c r="D94" s="37" t="s">
        <v>10</v>
      </c>
      <c r="E94" s="37">
        <v>1</v>
      </c>
      <c r="F94" s="37">
        <v>160</v>
      </c>
      <c r="G94" s="37">
        <v>980</v>
      </c>
      <c r="H94" s="75">
        <f t="shared" si="1"/>
        <v>156800</v>
      </c>
      <c r="I94" s="37" t="s">
        <v>10</v>
      </c>
      <c r="J94" s="37">
        <v>1</v>
      </c>
      <c r="K94" s="37">
        <v>154</v>
      </c>
      <c r="L94" s="37">
        <f aca="true" t="shared" si="12" ref="L94:L120">G94</f>
        <v>980</v>
      </c>
      <c r="M94" s="75">
        <f t="shared" si="11"/>
        <v>150920</v>
      </c>
      <c r="N94" s="32"/>
      <c r="O94" s="38">
        <f t="shared" si="2"/>
        <v>314</v>
      </c>
      <c r="P94" s="38">
        <f t="shared" si="3"/>
        <v>980</v>
      </c>
      <c r="Q94" s="77">
        <f t="shared" si="4"/>
        <v>307720</v>
      </c>
      <c r="R94" s="35">
        <v>160</v>
      </c>
      <c r="S94" s="35">
        <v>450</v>
      </c>
      <c r="T94" s="40">
        <f t="shared" si="0"/>
        <v>72000</v>
      </c>
      <c r="U94" s="39">
        <f t="shared" si="5"/>
        <v>50.955414012738856</v>
      </c>
      <c r="V94" s="35">
        <f t="shared" si="6"/>
        <v>154</v>
      </c>
      <c r="W94" s="35">
        <f t="shared" si="7"/>
        <v>980</v>
      </c>
      <c r="X94" s="40">
        <f t="shared" si="8"/>
        <v>150920</v>
      </c>
      <c r="Y94" s="26"/>
      <c r="AA94" s="41"/>
    </row>
    <row r="95" spans="2:27" ht="60" customHeight="1" hidden="1">
      <c r="B95" s="42"/>
      <c r="C95" s="42" t="s">
        <v>33</v>
      </c>
      <c r="D95" s="42" t="s">
        <v>11</v>
      </c>
      <c r="E95" s="42">
        <v>1</v>
      </c>
      <c r="F95" s="42"/>
      <c r="G95" s="42"/>
      <c r="H95" s="75">
        <f t="shared" si="1"/>
        <v>0</v>
      </c>
      <c r="I95" s="42" t="s">
        <v>11</v>
      </c>
      <c r="J95" s="42">
        <v>1</v>
      </c>
      <c r="K95" s="42"/>
      <c r="L95" s="37">
        <f t="shared" si="12"/>
        <v>0</v>
      </c>
      <c r="M95" s="75">
        <f t="shared" si="11"/>
        <v>0</v>
      </c>
      <c r="N95" s="32"/>
      <c r="O95" s="38">
        <f t="shared" si="2"/>
        <v>0</v>
      </c>
      <c r="P95" s="38">
        <f t="shared" si="3"/>
        <v>0</v>
      </c>
      <c r="Q95" s="77">
        <f t="shared" si="4"/>
        <v>0</v>
      </c>
      <c r="R95" s="35"/>
      <c r="S95" s="35"/>
      <c r="T95" s="40">
        <f t="shared" si="0"/>
        <v>0</v>
      </c>
      <c r="U95" s="39" t="e">
        <f t="shared" si="5"/>
        <v>#DIV/0!</v>
      </c>
      <c r="V95" s="35">
        <f t="shared" si="6"/>
        <v>0</v>
      </c>
      <c r="W95" s="35">
        <f t="shared" si="7"/>
        <v>0</v>
      </c>
      <c r="X95" s="40">
        <f t="shared" si="8"/>
        <v>0</v>
      </c>
      <c r="Y95" s="26"/>
      <c r="AA95" s="41"/>
    </row>
    <row r="96" spans="2:27" ht="60" customHeight="1" hidden="1">
      <c r="B96" s="42"/>
      <c r="C96" s="42" t="s">
        <v>48</v>
      </c>
      <c r="D96" s="42" t="s">
        <v>12</v>
      </c>
      <c r="E96" s="42"/>
      <c r="F96" s="42"/>
      <c r="G96" s="42"/>
      <c r="H96" s="75">
        <f t="shared" si="1"/>
        <v>0</v>
      </c>
      <c r="I96" s="42" t="s">
        <v>12</v>
      </c>
      <c r="J96" s="42"/>
      <c r="K96" s="42"/>
      <c r="L96" s="37">
        <f t="shared" si="12"/>
        <v>0</v>
      </c>
      <c r="M96" s="75">
        <f t="shared" si="11"/>
        <v>0</v>
      </c>
      <c r="N96" s="32"/>
      <c r="O96" s="38">
        <f t="shared" si="2"/>
        <v>0</v>
      </c>
      <c r="P96" s="38">
        <f t="shared" si="3"/>
        <v>0</v>
      </c>
      <c r="Q96" s="77">
        <f t="shared" si="4"/>
        <v>0</v>
      </c>
      <c r="R96" s="35"/>
      <c r="S96" s="35"/>
      <c r="T96" s="40">
        <f t="shared" si="0"/>
        <v>0</v>
      </c>
      <c r="U96" s="39" t="e">
        <f t="shared" si="5"/>
        <v>#DIV/0!</v>
      </c>
      <c r="V96" s="35">
        <f t="shared" si="6"/>
        <v>0</v>
      </c>
      <c r="W96" s="35">
        <f t="shared" si="7"/>
        <v>0</v>
      </c>
      <c r="X96" s="40">
        <f t="shared" si="8"/>
        <v>0</v>
      </c>
      <c r="Y96" s="26"/>
      <c r="AA96" s="41"/>
    </row>
    <row r="97" spans="2:27" ht="60" customHeight="1" hidden="1">
      <c r="B97" s="42"/>
      <c r="C97" s="42" t="s">
        <v>34</v>
      </c>
      <c r="D97" s="42" t="s">
        <v>8</v>
      </c>
      <c r="E97" s="42">
        <v>1</v>
      </c>
      <c r="F97" s="42"/>
      <c r="G97" s="42"/>
      <c r="H97" s="75">
        <f t="shared" si="1"/>
        <v>0</v>
      </c>
      <c r="I97" s="42" t="s">
        <v>8</v>
      </c>
      <c r="J97" s="42">
        <v>1</v>
      </c>
      <c r="K97" s="42"/>
      <c r="L97" s="37">
        <f t="shared" si="12"/>
        <v>0</v>
      </c>
      <c r="M97" s="75">
        <f t="shared" si="11"/>
        <v>0</v>
      </c>
      <c r="N97" s="32"/>
      <c r="O97" s="38">
        <f t="shared" si="2"/>
        <v>0</v>
      </c>
      <c r="P97" s="38">
        <f t="shared" si="3"/>
        <v>0</v>
      </c>
      <c r="Q97" s="77">
        <f t="shared" si="4"/>
        <v>0</v>
      </c>
      <c r="R97" s="35"/>
      <c r="S97" s="35"/>
      <c r="T97" s="40">
        <f t="shared" si="0"/>
        <v>0</v>
      </c>
      <c r="U97" s="39" t="e">
        <f t="shared" si="5"/>
        <v>#DIV/0!</v>
      </c>
      <c r="V97" s="35">
        <f t="shared" si="6"/>
        <v>0</v>
      </c>
      <c r="W97" s="35">
        <f t="shared" si="7"/>
        <v>0</v>
      </c>
      <c r="X97" s="40">
        <f t="shared" si="8"/>
        <v>0</v>
      </c>
      <c r="Y97" s="26"/>
      <c r="AA97" s="41"/>
    </row>
    <row r="98" spans="2:27" ht="60" customHeight="1" hidden="1">
      <c r="B98" s="42"/>
      <c r="C98" s="42" t="s">
        <v>54</v>
      </c>
      <c r="D98" s="42" t="s">
        <v>12</v>
      </c>
      <c r="E98" s="42"/>
      <c r="F98" s="42"/>
      <c r="G98" s="42"/>
      <c r="H98" s="75">
        <f t="shared" si="1"/>
        <v>0</v>
      </c>
      <c r="I98" s="42" t="s">
        <v>12</v>
      </c>
      <c r="J98" s="42"/>
      <c r="K98" s="42"/>
      <c r="L98" s="37">
        <f t="shared" si="12"/>
        <v>0</v>
      </c>
      <c r="M98" s="75">
        <f t="shared" si="11"/>
        <v>0</v>
      </c>
      <c r="N98" s="32"/>
      <c r="O98" s="38">
        <f t="shared" si="2"/>
        <v>0</v>
      </c>
      <c r="P98" s="38">
        <f t="shared" si="3"/>
        <v>0</v>
      </c>
      <c r="Q98" s="77">
        <f t="shared" si="4"/>
        <v>0</v>
      </c>
      <c r="R98" s="35"/>
      <c r="S98" s="35"/>
      <c r="T98" s="40">
        <f t="shared" si="0"/>
        <v>0</v>
      </c>
      <c r="U98" s="39" t="e">
        <f t="shared" si="5"/>
        <v>#DIV/0!</v>
      </c>
      <c r="V98" s="35">
        <f t="shared" si="6"/>
        <v>0</v>
      </c>
      <c r="W98" s="35">
        <f t="shared" si="7"/>
        <v>0</v>
      </c>
      <c r="X98" s="40">
        <f t="shared" si="8"/>
        <v>0</v>
      </c>
      <c r="Y98" s="26"/>
      <c r="AA98" s="41"/>
    </row>
    <row r="99" spans="2:27" ht="60" customHeight="1" hidden="1">
      <c r="B99" s="42"/>
      <c r="C99" s="42" t="s">
        <v>35</v>
      </c>
      <c r="D99" s="42" t="s">
        <v>8</v>
      </c>
      <c r="E99" s="42">
        <v>1</v>
      </c>
      <c r="F99" s="42"/>
      <c r="G99" s="42"/>
      <c r="H99" s="75">
        <f t="shared" si="1"/>
        <v>0</v>
      </c>
      <c r="I99" s="42" t="s">
        <v>8</v>
      </c>
      <c r="J99" s="42">
        <v>1</v>
      </c>
      <c r="K99" s="42"/>
      <c r="L99" s="37">
        <f t="shared" si="12"/>
        <v>0</v>
      </c>
      <c r="M99" s="75">
        <f t="shared" si="11"/>
        <v>0</v>
      </c>
      <c r="N99" s="32"/>
      <c r="O99" s="38">
        <f t="shared" si="2"/>
        <v>0</v>
      </c>
      <c r="P99" s="38">
        <f t="shared" si="3"/>
        <v>0</v>
      </c>
      <c r="Q99" s="77">
        <f t="shared" si="4"/>
        <v>0</v>
      </c>
      <c r="R99" s="35"/>
      <c r="S99" s="35"/>
      <c r="T99" s="40">
        <f t="shared" si="0"/>
        <v>0</v>
      </c>
      <c r="U99" s="39" t="e">
        <f t="shared" si="5"/>
        <v>#DIV/0!</v>
      </c>
      <c r="V99" s="35">
        <f t="shared" si="6"/>
        <v>0</v>
      </c>
      <c r="W99" s="35">
        <f t="shared" si="7"/>
        <v>0</v>
      </c>
      <c r="X99" s="40">
        <f t="shared" si="8"/>
        <v>0</v>
      </c>
      <c r="Y99" s="26"/>
      <c r="AA99" s="41"/>
    </row>
    <row r="100" spans="2:27" ht="60" customHeight="1" hidden="1">
      <c r="B100" s="42"/>
      <c r="C100" s="42" t="s">
        <v>57</v>
      </c>
      <c r="D100" s="42" t="s">
        <v>12</v>
      </c>
      <c r="E100" s="42"/>
      <c r="F100" s="42"/>
      <c r="G100" s="42"/>
      <c r="H100" s="75">
        <f t="shared" si="1"/>
        <v>0</v>
      </c>
      <c r="I100" s="42" t="s">
        <v>12</v>
      </c>
      <c r="J100" s="42"/>
      <c r="K100" s="42"/>
      <c r="L100" s="37">
        <f t="shared" si="12"/>
        <v>0</v>
      </c>
      <c r="M100" s="75">
        <f t="shared" si="11"/>
        <v>0</v>
      </c>
      <c r="N100" s="32"/>
      <c r="O100" s="38">
        <f t="shared" si="2"/>
        <v>0</v>
      </c>
      <c r="P100" s="38">
        <f t="shared" si="3"/>
        <v>0</v>
      </c>
      <c r="Q100" s="77">
        <f t="shared" si="4"/>
        <v>0</v>
      </c>
      <c r="R100" s="35"/>
      <c r="S100" s="35"/>
      <c r="T100" s="40">
        <f t="shared" si="0"/>
        <v>0</v>
      </c>
      <c r="U100" s="39" t="e">
        <f t="shared" si="5"/>
        <v>#DIV/0!</v>
      </c>
      <c r="V100" s="35">
        <f t="shared" si="6"/>
        <v>0</v>
      </c>
      <c r="W100" s="35">
        <f t="shared" si="7"/>
        <v>0</v>
      </c>
      <c r="X100" s="40">
        <f t="shared" si="8"/>
        <v>0</v>
      </c>
      <c r="Y100" s="26"/>
      <c r="AA100" s="41"/>
    </row>
    <row r="101" spans="2:27" ht="60" customHeight="1" hidden="1">
      <c r="B101" s="42"/>
      <c r="C101" s="42" t="s">
        <v>59</v>
      </c>
      <c r="D101" s="42" t="s">
        <v>8</v>
      </c>
      <c r="E101" s="42">
        <v>2</v>
      </c>
      <c r="F101" s="42"/>
      <c r="G101" s="42"/>
      <c r="H101" s="75">
        <f t="shared" si="1"/>
        <v>0</v>
      </c>
      <c r="I101" s="42" t="s">
        <v>8</v>
      </c>
      <c r="J101" s="42">
        <v>2</v>
      </c>
      <c r="K101" s="42"/>
      <c r="L101" s="37">
        <f t="shared" si="12"/>
        <v>0</v>
      </c>
      <c r="M101" s="75">
        <f t="shared" si="11"/>
        <v>0</v>
      </c>
      <c r="N101" s="32"/>
      <c r="O101" s="38">
        <f t="shared" si="2"/>
        <v>0</v>
      </c>
      <c r="P101" s="38">
        <f t="shared" si="3"/>
        <v>0</v>
      </c>
      <c r="Q101" s="77">
        <f t="shared" si="4"/>
        <v>0</v>
      </c>
      <c r="R101" s="35"/>
      <c r="S101" s="35"/>
      <c r="T101" s="40">
        <f t="shared" si="0"/>
        <v>0</v>
      </c>
      <c r="U101" s="39" t="e">
        <f t="shared" si="5"/>
        <v>#DIV/0!</v>
      </c>
      <c r="V101" s="35">
        <f t="shared" si="6"/>
        <v>0</v>
      </c>
      <c r="W101" s="35">
        <f t="shared" si="7"/>
        <v>0</v>
      </c>
      <c r="X101" s="40">
        <f t="shared" si="8"/>
        <v>0</v>
      </c>
      <c r="Y101" s="26"/>
      <c r="AA101" s="41"/>
    </row>
    <row r="102" spans="2:27" ht="60" customHeight="1" hidden="1">
      <c r="B102" s="42"/>
      <c r="C102" s="42" t="s">
        <v>60</v>
      </c>
      <c r="D102" s="42" t="s">
        <v>12</v>
      </c>
      <c r="E102" s="42"/>
      <c r="F102" s="42"/>
      <c r="G102" s="42"/>
      <c r="H102" s="75">
        <f t="shared" si="1"/>
        <v>0</v>
      </c>
      <c r="I102" s="42" t="s">
        <v>12</v>
      </c>
      <c r="J102" s="42"/>
      <c r="K102" s="42"/>
      <c r="L102" s="37">
        <f t="shared" si="12"/>
        <v>0</v>
      </c>
      <c r="M102" s="75">
        <f t="shared" si="11"/>
        <v>0</v>
      </c>
      <c r="N102" s="32"/>
      <c r="O102" s="38">
        <f t="shared" si="2"/>
        <v>0</v>
      </c>
      <c r="P102" s="38">
        <f t="shared" si="3"/>
        <v>0</v>
      </c>
      <c r="Q102" s="77">
        <f t="shared" si="4"/>
        <v>0</v>
      </c>
      <c r="R102" s="35"/>
      <c r="S102" s="35"/>
      <c r="T102" s="40">
        <f t="shared" si="0"/>
        <v>0</v>
      </c>
      <c r="U102" s="39" t="e">
        <f t="shared" si="5"/>
        <v>#DIV/0!</v>
      </c>
      <c r="V102" s="35">
        <f t="shared" si="6"/>
        <v>0</v>
      </c>
      <c r="W102" s="35">
        <f t="shared" si="7"/>
        <v>0</v>
      </c>
      <c r="X102" s="40">
        <f t="shared" si="8"/>
        <v>0</v>
      </c>
      <c r="AA102" s="41"/>
    </row>
    <row r="103" spans="2:27" ht="60" customHeight="1" hidden="1">
      <c r="B103" s="42"/>
      <c r="C103" s="42" t="s">
        <v>37</v>
      </c>
      <c r="D103" s="42" t="s">
        <v>11</v>
      </c>
      <c r="E103" s="42">
        <v>1</v>
      </c>
      <c r="F103" s="42"/>
      <c r="G103" s="42"/>
      <c r="H103" s="75">
        <f t="shared" si="1"/>
        <v>0</v>
      </c>
      <c r="I103" s="42" t="s">
        <v>11</v>
      </c>
      <c r="J103" s="42">
        <v>1</v>
      </c>
      <c r="K103" s="42"/>
      <c r="L103" s="37">
        <f t="shared" si="12"/>
        <v>0</v>
      </c>
      <c r="M103" s="75">
        <f t="shared" si="11"/>
        <v>0</v>
      </c>
      <c r="N103" s="32"/>
      <c r="O103" s="38">
        <f t="shared" si="2"/>
        <v>0</v>
      </c>
      <c r="P103" s="38">
        <f t="shared" si="3"/>
        <v>0</v>
      </c>
      <c r="Q103" s="77">
        <f t="shared" si="4"/>
        <v>0</v>
      </c>
      <c r="R103" s="35"/>
      <c r="S103" s="35"/>
      <c r="T103" s="40">
        <f t="shared" si="0"/>
        <v>0</v>
      </c>
      <c r="U103" s="39" t="e">
        <f t="shared" si="5"/>
        <v>#DIV/0!</v>
      </c>
      <c r="V103" s="35">
        <f t="shared" si="6"/>
        <v>0</v>
      </c>
      <c r="W103" s="35">
        <f t="shared" si="7"/>
        <v>0</v>
      </c>
      <c r="X103" s="40">
        <f t="shared" si="8"/>
        <v>0</v>
      </c>
      <c r="AA103" s="41"/>
    </row>
    <row r="104" spans="2:27" ht="120" customHeight="1">
      <c r="B104" s="46">
        <v>9</v>
      </c>
      <c r="C104" s="55" t="s">
        <v>142</v>
      </c>
      <c r="D104" s="47" t="s">
        <v>10</v>
      </c>
      <c r="E104" s="37">
        <v>1</v>
      </c>
      <c r="F104" s="37">
        <v>160</v>
      </c>
      <c r="G104" s="37">
        <v>720</v>
      </c>
      <c r="H104" s="75">
        <f t="shared" si="1"/>
        <v>115200</v>
      </c>
      <c r="I104" s="47" t="s">
        <v>10</v>
      </c>
      <c r="J104" s="37">
        <v>1</v>
      </c>
      <c r="K104" s="37">
        <v>154</v>
      </c>
      <c r="L104" s="37">
        <f t="shared" si="12"/>
        <v>720</v>
      </c>
      <c r="M104" s="75">
        <f t="shared" si="11"/>
        <v>110880</v>
      </c>
      <c r="N104" s="32"/>
      <c r="O104" s="38">
        <f t="shared" si="2"/>
        <v>314</v>
      </c>
      <c r="P104" s="38">
        <f t="shared" si="3"/>
        <v>720</v>
      </c>
      <c r="Q104" s="77">
        <f t="shared" si="4"/>
        <v>226080</v>
      </c>
      <c r="R104" s="35"/>
      <c r="S104" s="35"/>
      <c r="T104" s="40"/>
      <c r="U104" s="39"/>
      <c r="V104" s="35"/>
      <c r="W104" s="35"/>
      <c r="X104" s="40"/>
      <c r="Y104" s="26"/>
      <c r="AA104" s="41"/>
    </row>
    <row r="105" spans="2:27" ht="60" customHeight="1">
      <c r="B105" s="32"/>
      <c r="C105" s="32"/>
      <c r="D105" s="37"/>
      <c r="E105" s="37"/>
      <c r="F105" s="37"/>
      <c r="G105" s="37"/>
      <c r="H105" s="75"/>
      <c r="I105" s="37"/>
      <c r="J105" s="37"/>
      <c r="K105" s="37"/>
      <c r="L105" s="37"/>
      <c r="M105" s="75"/>
      <c r="N105" s="32"/>
      <c r="O105" s="38"/>
      <c r="P105" s="38"/>
      <c r="Q105" s="77"/>
      <c r="R105" s="35"/>
      <c r="S105" s="35"/>
      <c r="T105" s="40"/>
      <c r="U105" s="39"/>
      <c r="V105" s="35"/>
      <c r="W105" s="35"/>
      <c r="X105" s="40"/>
      <c r="Y105" s="26"/>
      <c r="AA105" s="41"/>
    </row>
    <row r="106" spans="2:27" ht="60" customHeight="1">
      <c r="B106" s="32"/>
      <c r="C106" s="32" t="s">
        <v>1</v>
      </c>
      <c r="D106" s="37"/>
      <c r="E106" s="37"/>
      <c r="F106" s="37"/>
      <c r="G106" s="37"/>
      <c r="H106" s="75"/>
      <c r="I106" s="37"/>
      <c r="J106" s="37"/>
      <c r="K106" s="37"/>
      <c r="L106" s="37"/>
      <c r="M106" s="75"/>
      <c r="N106" s="32"/>
      <c r="O106" s="38"/>
      <c r="P106" s="38"/>
      <c r="Q106" s="77"/>
      <c r="R106" s="35"/>
      <c r="S106" s="35"/>
      <c r="T106" s="40">
        <f t="shared" si="0"/>
        <v>0</v>
      </c>
      <c r="U106" s="39"/>
      <c r="V106" s="35">
        <f t="shared" si="6"/>
        <v>0</v>
      </c>
      <c r="W106" s="35">
        <f t="shared" si="7"/>
        <v>0</v>
      </c>
      <c r="X106" s="40">
        <f>V106*W106</f>
        <v>0</v>
      </c>
      <c r="Y106" s="26"/>
      <c r="AA106" s="41"/>
    </row>
    <row r="107" spans="2:27" ht="60" customHeight="1">
      <c r="B107" s="32">
        <v>10</v>
      </c>
      <c r="C107" s="32" t="s">
        <v>143</v>
      </c>
      <c r="D107" s="37" t="s">
        <v>11</v>
      </c>
      <c r="E107" s="37">
        <v>1</v>
      </c>
      <c r="F107" s="37">
        <v>160</v>
      </c>
      <c r="G107" s="37">
        <v>1500</v>
      </c>
      <c r="H107" s="75">
        <f t="shared" si="1"/>
        <v>240000</v>
      </c>
      <c r="I107" s="37" t="s">
        <v>11</v>
      </c>
      <c r="J107" s="37">
        <v>1</v>
      </c>
      <c r="K107" s="37">
        <v>154</v>
      </c>
      <c r="L107" s="37">
        <f t="shared" si="12"/>
        <v>1500</v>
      </c>
      <c r="M107" s="75">
        <f t="shared" si="11"/>
        <v>231000</v>
      </c>
      <c r="N107" s="32">
        <v>15</v>
      </c>
      <c r="O107" s="38">
        <f t="shared" si="2"/>
        <v>314</v>
      </c>
      <c r="P107" s="38">
        <f t="shared" si="3"/>
        <v>1500</v>
      </c>
      <c r="Q107" s="77">
        <f t="shared" si="4"/>
        <v>471000</v>
      </c>
      <c r="R107" s="35">
        <v>145</v>
      </c>
      <c r="S107" s="35">
        <v>550</v>
      </c>
      <c r="T107" s="40">
        <f t="shared" si="0"/>
        <v>79750</v>
      </c>
      <c r="U107" s="39">
        <f t="shared" si="5"/>
        <v>50.955414012738856</v>
      </c>
      <c r="V107" s="35">
        <f t="shared" si="6"/>
        <v>154</v>
      </c>
      <c r="W107" s="35">
        <f t="shared" si="7"/>
        <v>1500</v>
      </c>
      <c r="X107" s="40">
        <f>V107*W107</f>
        <v>231000</v>
      </c>
      <c r="Y107" s="26"/>
      <c r="AA107" s="41"/>
    </row>
    <row r="108" spans="2:27" ht="60" customHeight="1">
      <c r="B108" s="32">
        <v>11</v>
      </c>
      <c r="C108" s="32" t="s">
        <v>144</v>
      </c>
      <c r="D108" s="37" t="s">
        <v>11</v>
      </c>
      <c r="E108" s="37">
        <v>1</v>
      </c>
      <c r="F108" s="37">
        <v>160</v>
      </c>
      <c r="G108" s="37">
        <v>710</v>
      </c>
      <c r="H108" s="75">
        <f t="shared" si="1"/>
        <v>113600</v>
      </c>
      <c r="I108" s="37" t="s">
        <v>11</v>
      </c>
      <c r="J108" s="37">
        <v>1</v>
      </c>
      <c r="K108" s="37">
        <v>154</v>
      </c>
      <c r="L108" s="37">
        <f t="shared" si="12"/>
        <v>710</v>
      </c>
      <c r="M108" s="75">
        <f t="shared" si="11"/>
        <v>109340</v>
      </c>
      <c r="N108" s="32">
        <v>31</v>
      </c>
      <c r="O108" s="38">
        <f t="shared" si="2"/>
        <v>314</v>
      </c>
      <c r="P108" s="38">
        <f t="shared" si="3"/>
        <v>710</v>
      </c>
      <c r="Q108" s="77">
        <f t="shared" si="4"/>
        <v>222940</v>
      </c>
      <c r="R108" s="35">
        <v>129</v>
      </c>
      <c r="S108" s="35">
        <v>600</v>
      </c>
      <c r="T108" s="40">
        <f t="shared" si="0"/>
        <v>77400</v>
      </c>
      <c r="U108" s="39">
        <f t="shared" si="5"/>
        <v>50.955414012738856</v>
      </c>
      <c r="V108" s="35">
        <f t="shared" si="6"/>
        <v>154</v>
      </c>
      <c r="W108" s="35">
        <f t="shared" si="7"/>
        <v>710</v>
      </c>
      <c r="X108" s="40">
        <f>V108*W108</f>
        <v>109340</v>
      </c>
      <c r="Y108" s="26"/>
      <c r="AA108" s="41"/>
    </row>
    <row r="109" spans="2:27" ht="60" customHeight="1">
      <c r="B109" s="46">
        <v>12</v>
      </c>
      <c r="C109" s="32" t="s">
        <v>20</v>
      </c>
      <c r="D109" s="47" t="s">
        <v>11</v>
      </c>
      <c r="E109" s="37">
        <v>1</v>
      </c>
      <c r="F109" s="37">
        <v>160</v>
      </c>
      <c r="G109" s="37">
        <v>320</v>
      </c>
      <c r="H109" s="75">
        <f t="shared" si="1"/>
        <v>51200</v>
      </c>
      <c r="I109" s="47"/>
      <c r="J109" s="37"/>
      <c r="K109" s="37"/>
      <c r="L109" s="37"/>
      <c r="M109" s="75"/>
      <c r="N109" s="32"/>
      <c r="O109" s="38">
        <f t="shared" si="2"/>
        <v>160</v>
      </c>
      <c r="P109" s="38">
        <f t="shared" si="3"/>
        <v>320</v>
      </c>
      <c r="Q109" s="77">
        <f t="shared" si="4"/>
        <v>51200</v>
      </c>
      <c r="R109" s="35"/>
      <c r="S109" s="35"/>
      <c r="T109" s="40"/>
      <c r="U109" s="39"/>
      <c r="V109" s="35"/>
      <c r="W109" s="35"/>
      <c r="X109" s="40"/>
      <c r="Y109" s="26"/>
      <c r="AA109" s="41"/>
    </row>
    <row r="110" spans="2:27" ht="60" customHeight="1">
      <c r="B110" s="32">
        <v>13</v>
      </c>
      <c r="C110" s="32" t="s">
        <v>145</v>
      </c>
      <c r="D110" s="37" t="s">
        <v>11</v>
      </c>
      <c r="E110" s="37">
        <v>1</v>
      </c>
      <c r="F110" s="37">
        <v>160</v>
      </c>
      <c r="G110" s="37">
        <v>80</v>
      </c>
      <c r="H110" s="75">
        <f t="shared" si="1"/>
        <v>12800</v>
      </c>
      <c r="I110" s="37" t="s">
        <v>11</v>
      </c>
      <c r="J110" s="37">
        <v>1</v>
      </c>
      <c r="K110" s="37">
        <v>154</v>
      </c>
      <c r="L110" s="37">
        <f t="shared" si="12"/>
        <v>80</v>
      </c>
      <c r="M110" s="75">
        <f t="shared" si="11"/>
        <v>12320</v>
      </c>
      <c r="N110" s="32"/>
      <c r="O110" s="38">
        <f t="shared" si="2"/>
        <v>314</v>
      </c>
      <c r="P110" s="38">
        <f t="shared" si="3"/>
        <v>80</v>
      </c>
      <c r="Q110" s="77">
        <f t="shared" si="4"/>
        <v>25120</v>
      </c>
      <c r="R110" s="35"/>
      <c r="S110" s="35"/>
      <c r="T110" s="40">
        <f t="shared" si="0"/>
        <v>0</v>
      </c>
      <c r="U110" s="39">
        <f t="shared" si="5"/>
        <v>0</v>
      </c>
      <c r="V110" s="35">
        <f t="shared" si="6"/>
        <v>314</v>
      </c>
      <c r="W110" s="35">
        <f t="shared" si="7"/>
        <v>80</v>
      </c>
      <c r="X110" s="40">
        <f>V110*W110</f>
        <v>25120</v>
      </c>
      <c r="Y110" s="26"/>
      <c r="AA110" s="41"/>
    </row>
    <row r="111" spans="2:27" ht="60" customHeight="1">
      <c r="B111" s="32"/>
      <c r="C111" s="32"/>
      <c r="D111" s="37"/>
      <c r="E111" s="37"/>
      <c r="F111" s="37"/>
      <c r="G111" s="37"/>
      <c r="H111" s="75"/>
      <c r="I111" s="37"/>
      <c r="J111" s="37"/>
      <c r="K111" s="37"/>
      <c r="L111" s="37"/>
      <c r="M111" s="75"/>
      <c r="N111" s="32"/>
      <c r="O111" s="38"/>
      <c r="P111" s="38"/>
      <c r="Q111" s="77"/>
      <c r="R111" s="35"/>
      <c r="S111" s="35"/>
      <c r="T111" s="40"/>
      <c r="U111" s="39"/>
      <c r="V111" s="35"/>
      <c r="W111" s="35"/>
      <c r="X111" s="40"/>
      <c r="Y111" s="26"/>
      <c r="AA111" s="41"/>
    </row>
    <row r="112" spans="2:27" ht="60" customHeight="1">
      <c r="B112" s="32"/>
      <c r="C112" s="32" t="s">
        <v>2</v>
      </c>
      <c r="D112" s="37"/>
      <c r="E112" s="37"/>
      <c r="F112" s="37"/>
      <c r="G112" s="37"/>
      <c r="H112" s="75"/>
      <c r="I112" s="37"/>
      <c r="J112" s="37"/>
      <c r="K112" s="37"/>
      <c r="L112" s="37"/>
      <c r="M112" s="75"/>
      <c r="N112" s="32"/>
      <c r="O112" s="38"/>
      <c r="P112" s="38"/>
      <c r="Q112" s="77"/>
      <c r="R112" s="35"/>
      <c r="S112" s="35"/>
      <c r="T112" s="40"/>
      <c r="U112" s="39"/>
      <c r="V112" s="35"/>
      <c r="W112" s="35"/>
      <c r="X112" s="40"/>
      <c r="Y112" s="26"/>
      <c r="AA112" s="41"/>
    </row>
    <row r="113" spans="2:27" ht="60" customHeight="1">
      <c r="B113" s="32">
        <v>14</v>
      </c>
      <c r="C113" s="32" t="s">
        <v>146</v>
      </c>
      <c r="D113" s="37" t="s">
        <v>12</v>
      </c>
      <c r="E113" s="37">
        <v>2</v>
      </c>
      <c r="F113" s="37">
        <v>320</v>
      </c>
      <c r="G113" s="37">
        <v>100</v>
      </c>
      <c r="H113" s="75">
        <f t="shared" si="1"/>
        <v>32000</v>
      </c>
      <c r="I113" s="37" t="s">
        <v>12</v>
      </c>
      <c r="J113" s="37">
        <v>2</v>
      </c>
      <c r="K113" s="37">
        <v>308</v>
      </c>
      <c r="L113" s="37">
        <f t="shared" si="12"/>
        <v>100</v>
      </c>
      <c r="M113" s="75">
        <f t="shared" si="11"/>
        <v>30800</v>
      </c>
      <c r="N113" s="32">
        <v>328</v>
      </c>
      <c r="O113" s="38">
        <f t="shared" si="2"/>
        <v>628</v>
      </c>
      <c r="P113" s="38">
        <f t="shared" si="3"/>
        <v>100</v>
      </c>
      <c r="Q113" s="77">
        <f t="shared" si="4"/>
        <v>62800</v>
      </c>
      <c r="R113" s="35"/>
      <c r="S113" s="35"/>
      <c r="T113" s="40">
        <f t="shared" si="0"/>
        <v>0</v>
      </c>
      <c r="U113" s="39">
        <f t="shared" si="5"/>
        <v>52.22929936305732</v>
      </c>
      <c r="V113" s="35">
        <f t="shared" si="6"/>
        <v>300</v>
      </c>
      <c r="W113" s="35">
        <f t="shared" si="7"/>
        <v>100</v>
      </c>
      <c r="X113" s="40">
        <f aca="true" t="shared" si="13" ref="X113:X120">V113*W113</f>
        <v>30000</v>
      </c>
      <c r="Y113" s="26"/>
      <c r="AA113" s="41"/>
    </row>
    <row r="114" spans="2:27" ht="60" customHeight="1" hidden="1">
      <c r="B114" s="32">
        <v>15</v>
      </c>
      <c r="C114" s="32"/>
      <c r="D114" s="37"/>
      <c r="E114" s="37"/>
      <c r="F114" s="37"/>
      <c r="G114" s="37"/>
      <c r="H114" s="75">
        <f t="shared" si="1"/>
        <v>0</v>
      </c>
      <c r="I114" s="37"/>
      <c r="J114" s="37"/>
      <c r="K114" s="37"/>
      <c r="L114" s="37">
        <f t="shared" si="12"/>
        <v>0</v>
      </c>
      <c r="M114" s="75">
        <f t="shared" si="11"/>
        <v>0</v>
      </c>
      <c r="N114" s="32">
        <v>322</v>
      </c>
      <c r="O114" s="38">
        <f t="shared" si="2"/>
        <v>0</v>
      </c>
      <c r="P114" s="38">
        <f t="shared" si="3"/>
        <v>0</v>
      </c>
      <c r="Q114" s="77">
        <f t="shared" si="4"/>
        <v>0</v>
      </c>
      <c r="R114" s="35"/>
      <c r="S114" s="35"/>
      <c r="T114" s="40">
        <f t="shared" si="0"/>
        <v>0</v>
      </c>
      <c r="U114" s="39" t="e">
        <f t="shared" si="5"/>
        <v>#DIV/0!</v>
      </c>
      <c r="V114" s="35">
        <v>0</v>
      </c>
      <c r="W114" s="35">
        <v>0</v>
      </c>
      <c r="X114" s="40">
        <f t="shared" si="13"/>
        <v>0</v>
      </c>
      <c r="Y114" s="26"/>
      <c r="AA114" s="41"/>
    </row>
    <row r="115" spans="2:27" ht="60" customHeight="1">
      <c r="B115" s="32">
        <v>15</v>
      </c>
      <c r="C115" s="32" t="s">
        <v>147</v>
      </c>
      <c r="D115" s="37" t="s">
        <v>12</v>
      </c>
      <c r="E115" s="37">
        <v>2</v>
      </c>
      <c r="F115" s="37">
        <v>320</v>
      </c>
      <c r="G115" s="37">
        <v>65</v>
      </c>
      <c r="H115" s="75">
        <f t="shared" si="1"/>
        <v>20800</v>
      </c>
      <c r="I115" s="37" t="s">
        <v>12</v>
      </c>
      <c r="J115" s="37">
        <v>2</v>
      </c>
      <c r="K115" s="37">
        <v>308</v>
      </c>
      <c r="L115" s="37">
        <f t="shared" si="12"/>
        <v>65</v>
      </c>
      <c r="M115" s="75">
        <f t="shared" si="11"/>
        <v>20020</v>
      </c>
      <c r="N115" s="32">
        <v>322</v>
      </c>
      <c r="O115" s="38">
        <f t="shared" si="2"/>
        <v>628</v>
      </c>
      <c r="P115" s="38">
        <f t="shared" si="3"/>
        <v>65</v>
      </c>
      <c r="Q115" s="77">
        <f t="shared" si="4"/>
        <v>40820</v>
      </c>
      <c r="R115" s="35"/>
      <c r="S115" s="35"/>
      <c r="T115" s="40">
        <f t="shared" si="0"/>
        <v>0</v>
      </c>
      <c r="U115" s="39">
        <f t="shared" si="5"/>
        <v>51.27388535031847</v>
      </c>
      <c r="V115" s="35">
        <f t="shared" si="6"/>
        <v>306</v>
      </c>
      <c r="W115" s="35">
        <f t="shared" si="7"/>
        <v>65</v>
      </c>
      <c r="X115" s="40">
        <f t="shared" si="13"/>
        <v>19890</v>
      </c>
      <c r="Y115" s="26"/>
      <c r="AA115" s="41"/>
    </row>
    <row r="116" spans="2:27" ht="60" customHeight="1">
      <c r="B116" s="32">
        <v>16</v>
      </c>
      <c r="C116" s="32" t="s">
        <v>23</v>
      </c>
      <c r="D116" s="37" t="s">
        <v>10</v>
      </c>
      <c r="E116" s="37">
        <v>2</v>
      </c>
      <c r="F116" s="37">
        <v>320</v>
      </c>
      <c r="G116" s="37">
        <v>160</v>
      </c>
      <c r="H116" s="75">
        <f t="shared" si="1"/>
        <v>51200</v>
      </c>
      <c r="I116" s="37" t="s">
        <v>10</v>
      </c>
      <c r="J116" s="37">
        <v>2</v>
      </c>
      <c r="K116" s="37">
        <v>308</v>
      </c>
      <c r="L116" s="37">
        <f t="shared" si="12"/>
        <v>160</v>
      </c>
      <c r="M116" s="75">
        <f t="shared" si="11"/>
        <v>49280</v>
      </c>
      <c r="N116" s="32">
        <v>114</v>
      </c>
      <c r="O116" s="38">
        <f t="shared" si="2"/>
        <v>628</v>
      </c>
      <c r="P116" s="38">
        <f t="shared" si="3"/>
        <v>160</v>
      </c>
      <c r="Q116" s="77">
        <f t="shared" si="4"/>
        <v>100480</v>
      </c>
      <c r="R116" s="35"/>
      <c r="S116" s="35"/>
      <c r="T116" s="40">
        <f t="shared" si="0"/>
        <v>0</v>
      </c>
      <c r="U116" s="39">
        <f t="shared" si="5"/>
        <v>18.152866242038215</v>
      </c>
      <c r="V116" s="35">
        <f t="shared" si="6"/>
        <v>514</v>
      </c>
      <c r="W116" s="35">
        <f t="shared" si="7"/>
        <v>160</v>
      </c>
      <c r="X116" s="40">
        <f t="shared" si="13"/>
        <v>82240</v>
      </c>
      <c r="Y116" s="26"/>
      <c r="AA116" s="41"/>
    </row>
    <row r="117" spans="2:27" ht="60" customHeight="1">
      <c r="B117" s="32">
        <v>17</v>
      </c>
      <c r="C117" s="32" t="s">
        <v>24</v>
      </c>
      <c r="D117" s="37" t="s">
        <v>10</v>
      </c>
      <c r="E117" s="37">
        <v>2</v>
      </c>
      <c r="F117" s="37">
        <v>320</v>
      </c>
      <c r="G117" s="37">
        <v>190</v>
      </c>
      <c r="H117" s="75">
        <f t="shared" si="1"/>
        <v>60800</v>
      </c>
      <c r="I117" s="37" t="s">
        <v>10</v>
      </c>
      <c r="J117" s="37">
        <v>2</v>
      </c>
      <c r="K117" s="37">
        <v>308</v>
      </c>
      <c r="L117" s="37">
        <f t="shared" si="12"/>
        <v>190</v>
      </c>
      <c r="M117" s="75">
        <f t="shared" si="11"/>
        <v>58520</v>
      </c>
      <c r="N117" s="32">
        <v>7</v>
      </c>
      <c r="O117" s="38">
        <f t="shared" si="2"/>
        <v>628</v>
      </c>
      <c r="P117" s="38">
        <f t="shared" si="3"/>
        <v>190</v>
      </c>
      <c r="Q117" s="77">
        <f t="shared" si="4"/>
        <v>119320</v>
      </c>
      <c r="R117" s="35">
        <v>153</v>
      </c>
      <c r="S117" s="35">
        <v>100</v>
      </c>
      <c r="T117" s="40">
        <f t="shared" si="0"/>
        <v>15300</v>
      </c>
      <c r="U117" s="39">
        <f t="shared" si="5"/>
        <v>25.477707006369428</v>
      </c>
      <c r="V117" s="35">
        <f t="shared" si="6"/>
        <v>468</v>
      </c>
      <c r="W117" s="35">
        <f t="shared" si="7"/>
        <v>190</v>
      </c>
      <c r="X117" s="40">
        <f t="shared" si="13"/>
        <v>88920</v>
      </c>
      <c r="Y117" s="26"/>
      <c r="AA117" s="41"/>
    </row>
    <row r="118" spans="2:27" ht="60" customHeight="1">
      <c r="B118" s="32">
        <v>18</v>
      </c>
      <c r="C118" s="32" t="s">
        <v>25</v>
      </c>
      <c r="D118" s="37" t="s">
        <v>8</v>
      </c>
      <c r="E118" s="37">
        <v>4</v>
      </c>
      <c r="F118" s="37">
        <v>640</v>
      </c>
      <c r="G118" s="37">
        <v>90</v>
      </c>
      <c r="H118" s="75">
        <f t="shared" si="1"/>
        <v>57600</v>
      </c>
      <c r="I118" s="37" t="s">
        <v>8</v>
      </c>
      <c r="J118" s="37">
        <v>4</v>
      </c>
      <c r="K118" s="37">
        <v>616</v>
      </c>
      <c r="L118" s="37">
        <f t="shared" si="12"/>
        <v>90</v>
      </c>
      <c r="M118" s="75">
        <f t="shared" si="11"/>
        <v>55440</v>
      </c>
      <c r="N118" s="32">
        <v>258</v>
      </c>
      <c r="O118" s="38">
        <f t="shared" si="2"/>
        <v>1256</v>
      </c>
      <c r="P118" s="38">
        <f t="shared" si="3"/>
        <v>90</v>
      </c>
      <c r="Q118" s="77">
        <f t="shared" si="4"/>
        <v>113040</v>
      </c>
      <c r="R118" s="35"/>
      <c r="S118" s="35"/>
      <c r="T118" s="40">
        <f t="shared" si="0"/>
        <v>0</v>
      </c>
      <c r="U118" s="39">
        <f t="shared" si="5"/>
        <v>20.541401273885352</v>
      </c>
      <c r="V118" s="35">
        <f t="shared" si="6"/>
        <v>998</v>
      </c>
      <c r="W118" s="35">
        <f t="shared" si="7"/>
        <v>90</v>
      </c>
      <c r="X118" s="40">
        <f t="shared" si="13"/>
        <v>89820</v>
      </c>
      <c r="Y118" s="26"/>
      <c r="AA118" s="41"/>
    </row>
    <row r="119" spans="2:27" ht="60" customHeight="1">
      <c r="B119" s="32">
        <v>19</v>
      </c>
      <c r="C119" s="32" t="s">
        <v>26</v>
      </c>
      <c r="D119" s="37" t="s">
        <v>8</v>
      </c>
      <c r="E119" s="37">
        <v>6</v>
      </c>
      <c r="F119" s="37">
        <v>960</v>
      </c>
      <c r="G119" s="37">
        <v>20</v>
      </c>
      <c r="H119" s="75">
        <f t="shared" si="1"/>
        <v>19200</v>
      </c>
      <c r="I119" s="37" t="s">
        <v>8</v>
      </c>
      <c r="J119" s="37">
        <v>6</v>
      </c>
      <c r="K119" s="37">
        <v>924</v>
      </c>
      <c r="L119" s="37">
        <f t="shared" si="12"/>
        <v>20</v>
      </c>
      <c r="M119" s="75">
        <f t="shared" si="11"/>
        <v>18480</v>
      </c>
      <c r="N119" s="32"/>
      <c r="O119" s="38">
        <f t="shared" si="2"/>
        <v>1884</v>
      </c>
      <c r="P119" s="38">
        <f t="shared" si="3"/>
        <v>20</v>
      </c>
      <c r="Q119" s="77">
        <f t="shared" si="4"/>
        <v>37680</v>
      </c>
      <c r="R119" s="35"/>
      <c r="S119" s="35"/>
      <c r="T119" s="40">
        <f t="shared" si="0"/>
        <v>0</v>
      </c>
      <c r="U119" s="39">
        <f t="shared" si="5"/>
        <v>0</v>
      </c>
      <c r="V119" s="35">
        <f t="shared" si="6"/>
        <v>1884</v>
      </c>
      <c r="W119" s="35">
        <f t="shared" si="7"/>
        <v>20</v>
      </c>
      <c r="X119" s="40">
        <f t="shared" si="13"/>
        <v>37680</v>
      </c>
      <c r="Y119" s="26"/>
      <c r="AA119" s="41"/>
    </row>
    <row r="120" spans="2:27" ht="60" customHeight="1">
      <c r="B120" s="32">
        <v>20</v>
      </c>
      <c r="C120" s="32" t="s">
        <v>27</v>
      </c>
      <c r="D120" s="37" t="s">
        <v>8</v>
      </c>
      <c r="E120" s="37">
        <v>4</v>
      </c>
      <c r="F120" s="37">
        <v>640</v>
      </c>
      <c r="G120" s="37">
        <v>30</v>
      </c>
      <c r="H120" s="75">
        <f t="shared" si="1"/>
        <v>19200</v>
      </c>
      <c r="I120" s="37" t="s">
        <v>8</v>
      </c>
      <c r="J120" s="37">
        <v>4</v>
      </c>
      <c r="K120" s="37">
        <v>616</v>
      </c>
      <c r="L120" s="37">
        <f t="shared" si="12"/>
        <v>30</v>
      </c>
      <c r="M120" s="75">
        <f t="shared" si="11"/>
        <v>18480</v>
      </c>
      <c r="N120" s="32"/>
      <c r="O120" s="38">
        <f t="shared" si="2"/>
        <v>1256</v>
      </c>
      <c r="P120" s="38">
        <f t="shared" si="3"/>
        <v>30</v>
      </c>
      <c r="Q120" s="77">
        <f t="shared" si="4"/>
        <v>37680</v>
      </c>
      <c r="R120" s="35"/>
      <c r="S120" s="35"/>
      <c r="T120" s="40">
        <f t="shared" si="0"/>
        <v>0</v>
      </c>
      <c r="U120" s="39">
        <f>(N120+R120)/(F120+K120)*100</f>
        <v>0</v>
      </c>
      <c r="V120" s="35">
        <f t="shared" si="6"/>
        <v>1256</v>
      </c>
      <c r="W120" s="35">
        <f t="shared" si="7"/>
        <v>30</v>
      </c>
      <c r="X120" s="40">
        <f t="shared" si="13"/>
        <v>37680</v>
      </c>
      <c r="Y120" s="26"/>
      <c r="AA120" s="41"/>
    </row>
    <row r="121" spans="2:27" ht="60" customHeight="1">
      <c r="B121" s="32"/>
      <c r="C121" s="32"/>
      <c r="D121" s="37"/>
      <c r="E121" s="37"/>
      <c r="F121" s="37"/>
      <c r="G121" s="37"/>
      <c r="H121" s="75"/>
      <c r="I121" s="37"/>
      <c r="J121" s="37"/>
      <c r="K121" s="37"/>
      <c r="L121" s="37"/>
      <c r="M121" s="75"/>
      <c r="N121" s="32"/>
      <c r="O121" s="38"/>
      <c r="P121" s="38"/>
      <c r="Q121" s="77"/>
      <c r="R121" s="35"/>
      <c r="S121" s="35"/>
      <c r="T121" s="40"/>
      <c r="U121" s="39"/>
      <c r="V121" s="35"/>
      <c r="W121" s="35"/>
      <c r="X121" s="40"/>
      <c r="Y121" s="45"/>
      <c r="AA121" s="41"/>
    </row>
    <row r="122" spans="2:27" ht="60" customHeight="1">
      <c r="B122" s="32"/>
      <c r="C122" s="32" t="s">
        <v>46</v>
      </c>
      <c r="D122" s="37"/>
      <c r="E122" s="37"/>
      <c r="F122" s="37"/>
      <c r="G122" s="37"/>
      <c r="H122" s="75"/>
      <c r="I122" s="37"/>
      <c r="J122" s="37"/>
      <c r="K122" s="37"/>
      <c r="L122" s="37"/>
      <c r="M122" s="75"/>
      <c r="N122" s="32"/>
      <c r="O122" s="38"/>
      <c r="P122" s="38"/>
      <c r="Q122" s="77"/>
      <c r="R122" s="35"/>
      <c r="S122" s="35"/>
      <c r="T122" s="40"/>
      <c r="U122" s="39"/>
      <c r="V122" s="35"/>
      <c r="W122" s="35"/>
      <c r="X122" s="40"/>
      <c r="AA122" s="41"/>
    </row>
    <row r="123" spans="2:27" ht="60" customHeight="1">
      <c r="B123" s="32">
        <v>21</v>
      </c>
      <c r="C123" s="32" t="s">
        <v>148</v>
      </c>
      <c r="D123" s="37" t="s">
        <v>8</v>
      </c>
      <c r="E123" s="37">
        <v>1</v>
      </c>
      <c r="F123" s="37">
        <v>160</v>
      </c>
      <c r="G123" s="37">
        <v>320</v>
      </c>
      <c r="H123" s="75">
        <f t="shared" si="1"/>
        <v>51200</v>
      </c>
      <c r="I123" s="37"/>
      <c r="J123" s="37"/>
      <c r="K123" s="37"/>
      <c r="L123" s="37"/>
      <c r="M123" s="75"/>
      <c r="N123" s="32"/>
      <c r="O123" s="38">
        <f t="shared" si="2"/>
        <v>160</v>
      </c>
      <c r="P123" s="38">
        <f t="shared" si="3"/>
        <v>320</v>
      </c>
      <c r="Q123" s="77">
        <f t="shared" si="4"/>
        <v>51200</v>
      </c>
      <c r="R123" s="35"/>
      <c r="S123" s="35"/>
      <c r="T123" s="40">
        <f>R123*S123</f>
        <v>0</v>
      </c>
      <c r="U123" s="39">
        <f>(N123+R123)/(F123+K123)*100</f>
        <v>0</v>
      </c>
      <c r="V123" s="35">
        <f t="shared" si="6"/>
        <v>160</v>
      </c>
      <c r="W123" s="35">
        <f t="shared" si="7"/>
        <v>320</v>
      </c>
      <c r="X123" s="40">
        <f>V123*W123</f>
        <v>51200</v>
      </c>
      <c r="AA123" s="41"/>
    </row>
    <row r="124" spans="2:27" ht="60" customHeight="1">
      <c r="B124" s="32">
        <v>22</v>
      </c>
      <c r="C124" s="32" t="s">
        <v>149</v>
      </c>
      <c r="D124" s="37" t="s">
        <v>8</v>
      </c>
      <c r="E124" s="37">
        <v>1</v>
      </c>
      <c r="F124" s="37">
        <v>160</v>
      </c>
      <c r="G124" s="37">
        <v>160</v>
      </c>
      <c r="H124" s="75">
        <f>G124*F124</f>
        <v>25600</v>
      </c>
      <c r="I124" s="37"/>
      <c r="J124" s="37"/>
      <c r="K124" s="37"/>
      <c r="L124" s="37"/>
      <c r="M124" s="75"/>
      <c r="N124" s="32"/>
      <c r="O124" s="38">
        <f t="shared" si="2"/>
        <v>160</v>
      </c>
      <c r="P124" s="38">
        <f t="shared" si="3"/>
        <v>160</v>
      </c>
      <c r="Q124" s="77">
        <f t="shared" si="4"/>
        <v>25600</v>
      </c>
      <c r="R124" s="35"/>
      <c r="S124" s="35"/>
      <c r="T124" s="40">
        <f>R124*S124</f>
        <v>0</v>
      </c>
      <c r="U124" s="39">
        <f>(N124+R124)/(F124+K124)*100</f>
        <v>0</v>
      </c>
      <c r="V124" s="35">
        <f>F124+K124-R124-N124</f>
        <v>160</v>
      </c>
      <c r="W124" s="35">
        <f>G124</f>
        <v>160</v>
      </c>
      <c r="X124" s="40">
        <f>V124*W124</f>
        <v>25600</v>
      </c>
      <c r="AA124" s="41"/>
    </row>
    <row r="125" spans="2:27" ht="60" customHeight="1">
      <c r="B125" s="32">
        <v>23</v>
      </c>
      <c r="C125" s="32" t="s">
        <v>154</v>
      </c>
      <c r="D125" s="37" t="s">
        <v>8</v>
      </c>
      <c r="E125" s="37">
        <v>1</v>
      </c>
      <c r="F125" s="37">
        <v>160</v>
      </c>
      <c r="G125" s="37">
        <v>160</v>
      </c>
      <c r="H125" s="75">
        <f>G125*F125</f>
        <v>25600</v>
      </c>
      <c r="I125" s="37"/>
      <c r="J125" s="37"/>
      <c r="K125" s="37"/>
      <c r="L125" s="37"/>
      <c r="M125" s="75"/>
      <c r="N125" s="32"/>
      <c r="O125" s="38">
        <f>F125+K125</f>
        <v>160</v>
      </c>
      <c r="P125" s="38">
        <f>G125</f>
        <v>160</v>
      </c>
      <c r="Q125" s="77">
        <f>H125+M125</f>
        <v>25600</v>
      </c>
      <c r="R125" s="35"/>
      <c r="S125" s="35"/>
      <c r="T125" s="40"/>
      <c r="U125" s="39"/>
      <c r="V125" s="35"/>
      <c r="W125" s="35"/>
      <c r="X125" s="40"/>
      <c r="Y125" s="26"/>
      <c r="AA125" s="41"/>
    </row>
    <row r="126" spans="2:25" ht="60" customHeight="1">
      <c r="B126" s="48"/>
      <c r="C126" s="49" t="s">
        <v>120</v>
      </c>
      <c r="D126" s="50"/>
      <c r="E126" s="51" t="s">
        <v>121</v>
      </c>
      <c r="F126" s="50"/>
      <c r="G126" s="50"/>
      <c r="H126" s="76">
        <f>SUM(H60:H125)</f>
        <v>2000000</v>
      </c>
      <c r="I126" s="76">
        <f aca="true" t="shared" si="14" ref="I126:Q126">SUM(I60:I125)</f>
        <v>0</v>
      </c>
      <c r="J126" s="76"/>
      <c r="K126" s="76"/>
      <c r="L126" s="76"/>
      <c r="M126" s="76">
        <f t="shared" si="14"/>
        <v>880880</v>
      </c>
      <c r="N126" s="76">
        <f t="shared" si="14"/>
        <v>1451</v>
      </c>
      <c r="O126" s="76"/>
      <c r="P126" s="76"/>
      <c r="Q126" s="76">
        <f t="shared" si="14"/>
        <v>2880880</v>
      </c>
      <c r="R126" s="48">
        <f>SUM(R60:R124)</f>
        <v>1813</v>
      </c>
      <c r="S126" s="48">
        <f>SUM(S60:S124)</f>
        <v>3934</v>
      </c>
      <c r="T126" s="48">
        <f>SUM(T60:T124)</f>
        <v>638126</v>
      </c>
      <c r="U126" s="48"/>
      <c r="V126" s="48"/>
      <c r="W126" s="48"/>
      <c r="X126" s="48">
        <f>SUM(X60:X124)</f>
        <v>994810</v>
      </c>
      <c r="Y126" s="26"/>
    </row>
    <row r="127" spans="2:25" ht="60" customHeight="1" hidden="1">
      <c r="B127" s="32"/>
      <c r="C127" s="32"/>
      <c r="D127" s="37"/>
      <c r="E127" s="1"/>
      <c r="F127" s="37"/>
      <c r="G127" s="37"/>
      <c r="H127" s="134">
        <f>H126+M126</f>
        <v>2880880</v>
      </c>
      <c r="I127" s="135"/>
      <c r="J127" s="135"/>
      <c r="K127" s="135"/>
      <c r="L127" s="135"/>
      <c r="M127" s="136"/>
      <c r="N127" s="32"/>
      <c r="O127" s="38">
        <f aca="true" t="shared" si="15" ref="O127:O138">R127+V127</f>
        <v>0</v>
      </c>
      <c r="P127" s="38">
        <f aca="true" t="shared" si="16" ref="P127:P134">S127</f>
        <v>0</v>
      </c>
      <c r="Q127" s="34">
        <f aca="true" t="shared" si="17" ref="Q127:Q139">O127*P127</f>
        <v>0</v>
      </c>
      <c r="R127" s="32"/>
      <c r="S127" s="32"/>
      <c r="T127" s="134">
        <f>T126+X126</f>
        <v>1632936</v>
      </c>
      <c r="U127" s="135"/>
      <c r="V127" s="135"/>
      <c r="W127" s="135"/>
      <c r="X127" s="136"/>
      <c r="Y127" s="26"/>
    </row>
    <row r="128" spans="2:25" ht="123.75" customHeight="1" hidden="1">
      <c r="B128" s="32"/>
      <c r="C128" s="54" t="s">
        <v>122</v>
      </c>
      <c r="D128" s="37"/>
      <c r="E128" s="37"/>
      <c r="F128" s="37"/>
      <c r="G128" s="37"/>
      <c r="H128" s="32">
        <f aca="true" t="shared" si="18" ref="H128:H134">G128*F128</f>
        <v>0</v>
      </c>
      <c r="I128" s="37"/>
      <c r="J128" s="37"/>
      <c r="K128" s="37"/>
      <c r="L128" s="37">
        <f aca="true" t="shared" si="19" ref="L128:L134">G128</f>
        <v>0</v>
      </c>
      <c r="M128" s="38">
        <f aca="true" t="shared" si="20" ref="M128:M134">L128*K128</f>
        <v>0</v>
      </c>
      <c r="N128" s="32"/>
      <c r="O128" s="38">
        <f t="shared" si="15"/>
        <v>0</v>
      </c>
      <c r="P128" s="38">
        <f t="shared" si="16"/>
        <v>0</v>
      </c>
      <c r="Q128" s="34">
        <f t="shared" si="17"/>
        <v>0</v>
      </c>
      <c r="R128" s="35"/>
      <c r="S128" s="35"/>
      <c r="T128" s="40">
        <f aca="true" t="shared" si="21" ref="T128:T134">R128*S128</f>
        <v>0</v>
      </c>
      <c r="U128" s="39"/>
      <c r="V128" s="35">
        <f aca="true" t="shared" si="22" ref="V128:V134">F128+K128-R128-N128</f>
        <v>0</v>
      </c>
      <c r="W128" s="35">
        <f aca="true" t="shared" si="23" ref="W128:W134">G128</f>
        <v>0</v>
      </c>
      <c r="X128" s="40">
        <f aca="true" t="shared" si="24" ref="X128:X134">V128*W128</f>
        <v>0</v>
      </c>
      <c r="Y128" s="26"/>
    </row>
    <row r="129" spans="2:25" ht="112.5" customHeight="1" hidden="1">
      <c r="B129" s="32">
        <v>1</v>
      </c>
      <c r="C129" s="55" t="s">
        <v>123</v>
      </c>
      <c r="D129" s="37" t="s">
        <v>13</v>
      </c>
      <c r="E129" s="37">
        <v>1</v>
      </c>
      <c r="F129" s="37"/>
      <c r="G129" s="37">
        <f>E129*F129</f>
        <v>0</v>
      </c>
      <c r="H129" s="32">
        <f t="shared" si="18"/>
        <v>0</v>
      </c>
      <c r="I129" s="37" t="s">
        <v>13</v>
      </c>
      <c r="J129" s="37">
        <v>1</v>
      </c>
      <c r="K129" s="37"/>
      <c r="L129" s="37">
        <f t="shared" si="19"/>
        <v>0</v>
      </c>
      <c r="M129" s="38">
        <f t="shared" si="20"/>
        <v>0</v>
      </c>
      <c r="N129" s="32"/>
      <c r="O129" s="38">
        <f t="shared" si="15"/>
        <v>0</v>
      </c>
      <c r="P129" s="38">
        <f t="shared" si="16"/>
        <v>0</v>
      </c>
      <c r="Q129" s="34">
        <f t="shared" si="17"/>
        <v>0</v>
      </c>
      <c r="R129" s="35"/>
      <c r="S129" s="35"/>
      <c r="T129" s="40">
        <f t="shared" si="21"/>
        <v>0</v>
      </c>
      <c r="U129" s="39"/>
      <c r="V129" s="35">
        <f t="shared" si="22"/>
        <v>0</v>
      </c>
      <c r="W129" s="35">
        <f t="shared" si="23"/>
        <v>0</v>
      </c>
      <c r="X129" s="40">
        <f t="shared" si="24"/>
        <v>0</v>
      </c>
      <c r="Y129" s="26"/>
    </row>
    <row r="130" spans="2:25" ht="127.5" customHeight="1" hidden="1">
      <c r="B130" s="32">
        <v>2</v>
      </c>
      <c r="C130" s="55" t="s">
        <v>124</v>
      </c>
      <c r="D130" s="37" t="s">
        <v>13</v>
      </c>
      <c r="E130" s="37">
        <v>2</v>
      </c>
      <c r="F130" s="37">
        <v>350</v>
      </c>
      <c r="G130" s="37">
        <v>70</v>
      </c>
      <c r="H130" s="32">
        <f t="shared" si="18"/>
        <v>24500</v>
      </c>
      <c r="I130" s="37" t="s">
        <v>13</v>
      </c>
      <c r="J130" s="37">
        <v>2</v>
      </c>
      <c r="K130" s="37">
        <v>302</v>
      </c>
      <c r="L130" s="37">
        <f t="shared" si="19"/>
        <v>70</v>
      </c>
      <c r="M130" s="38">
        <f t="shared" si="20"/>
        <v>21140</v>
      </c>
      <c r="N130" s="32">
        <v>159</v>
      </c>
      <c r="O130" s="38">
        <f t="shared" si="15"/>
        <v>493</v>
      </c>
      <c r="P130" s="38">
        <f t="shared" si="16"/>
        <v>70</v>
      </c>
      <c r="Q130" s="34">
        <f t="shared" si="17"/>
        <v>34510</v>
      </c>
      <c r="R130" s="35">
        <v>191</v>
      </c>
      <c r="S130" s="35">
        <v>70</v>
      </c>
      <c r="T130" s="40">
        <f t="shared" si="21"/>
        <v>13370</v>
      </c>
      <c r="U130" s="39">
        <f>(N130+R130)/(F130+K130)*100</f>
        <v>53.68098159509203</v>
      </c>
      <c r="V130" s="35">
        <f t="shared" si="22"/>
        <v>302</v>
      </c>
      <c r="W130" s="35">
        <f t="shared" si="23"/>
        <v>70</v>
      </c>
      <c r="X130" s="40">
        <f t="shared" si="24"/>
        <v>21140</v>
      </c>
      <c r="Y130" s="26"/>
    </row>
    <row r="131" spans="2:25" ht="112.5" customHeight="1" hidden="1">
      <c r="B131" s="32">
        <v>3</v>
      </c>
      <c r="C131" s="55" t="s">
        <v>125</v>
      </c>
      <c r="D131" s="37" t="s">
        <v>13</v>
      </c>
      <c r="E131" s="37">
        <v>1</v>
      </c>
      <c r="F131" s="37"/>
      <c r="G131" s="37">
        <f>E131*F131</f>
        <v>0</v>
      </c>
      <c r="H131" s="32">
        <f t="shared" si="18"/>
        <v>0</v>
      </c>
      <c r="I131" s="37" t="s">
        <v>13</v>
      </c>
      <c r="J131" s="37">
        <v>1</v>
      </c>
      <c r="K131" s="37"/>
      <c r="L131" s="37">
        <f t="shared" si="19"/>
        <v>0</v>
      </c>
      <c r="M131" s="38">
        <f t="shared" si="20"/>
        <v>0</v>
      </c>
      <c r="N131" s="32"/>
      <c r="O131" s="38">
        <f t="shared" si="15"/>
        <v>0</v>
      </c>
      <c r="P131" s="38">
        <f t="shared" si="16"/>
        <v>0</v>
      </c>
      <c r="Q131" s="34">
        <f t="shared" si="17"/>
        <v>0</v>
      </c>
      <c r="R131" s="35"/>
      <c r="S131" s="35"/>
      <c r="T131" s="40">
        <f t="shared" si="21"/>
        <v>0</v>
      </c>
      <c r="U131" s="39"/>
      <c r="V131" s="35">
        <f t="shared" si="22"/>
        <v>0</v>
      </c>
      <c r="W131" s="35">
        <f t="shared" si="23"/>
        <v>0</v>
      </c>
      <c r="X131" s="40">
        <f t="shared" si="24"/>
        <v>0</v>
      </c>
      <c r="Y131" s="26"/>
    </row>
    <row r="132" spans="2:25" ht="60" customHeight="1" hidden="1">
      <c r="B132" s="32">
        <v>4</v>
      </c>
      <c r="C132" s="32" t="s">
        <v>126</v>
      </c>
      <c r="D132" s="37" t="s">
        <v>13</v>
      </c>
      <c r="E132" s="37">
        <v>2</v>
      </c>
      <c r="F132" s="37">
        <v>350</v>
      </c>
      <c r="G132" s="37">
        <v>90</v>
      </c>
      <c r="H132" s="32">
        <f t="shared" si="18"/>
        <v>31500</v>
      </c>
      <c r="I132" s="37" t="s">
        <v>13</v>
      </c>
      <c r="J132" s="37">
        <v>2</v>
      </c>
      <c r="K132" s="37">
        <v>302</v>
      </c>
      <c r="L132" s="37">
        <f t="shared" si="19"/>
        <v>90</v>
      </c>
      <c r="M132" s="38">
        <f t="shared" si="20"/>
        <v>27180</v>
      </c>
      <c r="N132" s="32">
        <v>38</v>
      </c>
      <c r="O132" s="38">
        <f t="shared" si="15"/>
        <v>614</v>
      </c>
      <c r="P132" s="38">
        <f t="shared" si="16"/>
        <v>90</v>
      </c>
      <c r="Q132" s="34">
        <f t="shared" si="17"/>
        <v>55260</v>
      </c>
      <c r="R132" s="35">
        <v>312</v>
      </c>
      <c r="S132" s="35">
        <v>90</v>
      </c>
      <c r="T132" s="40">
        <f>(R132*S132)</f>
        <v>28080</v>
      </c>
      <c r="U132" s="39">
        <f>(N132+R132)/(F132+K132)*100</f>
        <v>53.68098159509203</v>
      </c>
      <c r="V132" s="35">
        <f t="shared" si="22"/>
        <v>302</v>
      </c>
      <c r="W132" s="35">
        <f t="shared" si="23"/>
        <v>90</v>
      </c>
      <c r="X132" s="40">
        <f t="shared" si="24"/>
        <v>27180</v>
      </c>
      <c r="Y132" s="26"/>
    </row>
    <row r="133" spans="2:25" ht="60" customHeight="1" hidden="1">
      <c r="B133" s="32">
        <v>5</v>
      </c>
      <c r="C133" s="32" t="s">
        <v>127</v>
      </c>
      <c r="D133" s="37" t="s">
        <v>13</v>
      </c>
      <c r="E133" s="37">
        <v>2</v>
      </c>
      <c r="F133" s="37">
        <v>350</v>
      </c>
      <c r="G133" s="37">
        <v>150</v>
      </c>
      <c r="H133" s="32">
        <f t="shared" si="18"/>
        <v>52500</v>
      </c>
      <c r="I133" s="37" t="s">
        <v>13</v>
      </c>
      <c r="J133" s="37"/>
      <c r="K133" s="37"/>
      <c r="L133" s="37">
        <v>0</v>
      </c>
      <c r="M133" s="38">
        <f t="shared" si="20"/>
        <v>0</v>
      </c>
      <c r="N133" s="32">
        <v>42</v>
      </c>
      <c r="O133" s="38">
        <f t="shared" si="15"/>
        <v>308</v>
      </c>
      <c r="P133" s="38">
        <f t="shared" si="16"/>
        <v>150</v>
      </c>
      <c r="Q133" s="34">
        <f t="shared" si="17"/>
        <v>46200</v>
      </c>
      <c r="R133" s="35">
        <v>153</v>
      </c>
      <c r="S133" s="35">
        <v>150</v>
      </c>
      <c r="T133" s="40">
        <f>(R133*S133)+24</f>
        <v>22974</v>
      </c>
      <c r="U133" s="39">
        <f>(N133+R133)/(F133+K133)*100</f>
        <v>55.714285714285715</v>
      </c>
      <c r="V133" s="35">
        <f t="shared" si="22"/>
        <v>155</v>
      </c>
      <c r="W133" s="35">
        <v>150</v>
      </c>
      <c r="X133" s="40">
        <f t="shared" si="24"/>
        <v>23250</v>
      </c>
      <c r="Y133" s="26"/>
    </row>
    <row r="134" spans="2:25" ht="127.5" customHeight="1" hidden="1">
      <c r="B134" s="32">
        <v>6</v>
      </c>
      <c r="C134" s="55" t="s">
        <v>128</v>
      </c>
      <c r="D134" s="37" t="s">
        <v>13</v>
      </c>
      <c r="E134" s="37">
        <v>1</v>
      </c>
      <c r="F134" s="37">
        <v>94</v>
      </c>
      <c r="G134" s="37">
        <v>400</v>
      </c>
      <c r="H134" s="32">
        <f t="shared" si="18"/>
        <v>37600</v>
      </c>
      <c r="I134" s="37" t="s">
        <v>13</v>
      </c>
      <c r="J134" s="37">
        <v>1</v>
      </c>
      <c r="K134" s="37"/>
      <c r="L134" s="37">
        <f t="shared" si="19"/>
        <v>400</v>
      </c>
      <c r="M134" s="38">
        <f t="shared" si="20"/>
        <v>0</v>
      </c>
      <c r="N134" s="32">
        <v>73</v>
      </c>
      <c r="O134" s="38">
        <f t="shared" si="15"/>
        <v>21</v>
      </c>
      <c r="P134" s="38">
        <f t="shared" si="16"/>
        <v>0</v>
      </c>
      <c r="Q134" s="34">
        <f t="shared" si="17"/>
        <v>0</v>
      </c>
      <c r="R134" s="35"/>
      <c r="S134" s="35">
        <v>0</v>
      </c>
      <c r="T134" s="40">
        <f t="shared" si="21"/>
        <v>0</v>
      </c>
      <c r="U134" s="39">
        <f>(N134+R134)/(F134+K134)*100</f>
        <v>77.6595744680851</v>
      </c>
      <c r="V134" s="35">
        <f t="shared" si="22"/>
        <v>21</v>
      </c>
      <c r="W134" s="35">
        <f t="shared" si="23"/>
        <v>400</v>
      </c>
      <c r="X134" s="40">
        <f t="shared" si="24"/>
        <v>8400</v>
      </c>
      <c r="Y134" s="26"/>
    </row>
    <row r="135" spans="2:25" ht="60" customHeight="1" hidden="1">
      <c r="B135" s="32"/>
      <c r="C135" s="32"/>
      <c r="D135" s="37"/>
      <c r="E135" s="37"/>
      <c r="F135" s="37"/>
      <c r="G135" s="37"/>
      <c r="H135" s="32"/>
      <c r="I135" s="37"/>
      <c r="J135" s="37"/>
      <c r="K135" s="37"/>
      <c r="L135" s="37"/>
      <c r="M135" s="38"/>
      <c r="N135" s="32"/>
      <c r="O135" s="38">
        <f t="shared" si="15"/>
        <v>0</v>
      </c>
      <c r="P135" s="32"/>
      <c r="Q135" s="34">
        <f t="shared" si="17"/>
        <v>0</v>
      </c>
      <c r="R135" s="35"/>
      <c r="S135" s="35"/>
      <c r="T135" s="40"/>
      <c r="U135" s="39"/>
      <c r="V135" s="35"/>
      <c r="W135" s="35"/>
      <c r="X135" s="40"/>
      <c r="Y135" s="26"/>
    </row>
    <row r="136" spans="2:24" ht="60" customHeight="1" hidden="1">
      <c r="B136" s="48"/>
      <c r="C136" s="49" t="s">
        <v>129</v>
      </c>
      <c r="D136" s="50"/>
      <c r="E136" s="51" t="s">
        <v>121</v>
      </c>
      <c r="F136" s="50"/>
      <c r="G136" s="50"/>
      <c r="H136" s="48">
        <f>SUM(H128:H135)</f>
        <v>146100</v>
      </c>
      <c r="I136" s="48"/>
      <c r="J136" s="48"/>
      <c r="K136" s="48"/>
      <c r="L136" s="48"/>
      <c r="M136" s="48">
        <f>SUM(M128:M135)</f>
        <v>48320</v>
      </c>
      <c r="N136" s="48"/>
      <c r="O136" s="38">
        <f t="shared" si="15"/>
        <v>0</v>
      </c>
      <c r="P136" s="48"/>
      <c r="Q136" s="34">
        <f t="shared" si="17"/>
        <v>0</v>
      </c>
      <c r="R136" s="48"/>
      <c r="S136" s="48"/>
      <c r="T136" s="48">
        <f>SUM(T128:T135)</f>
        <v>64424</v>
      </c>
      <c r="U136" s="48"/>
      <c r="V136" s="48"/>
      <c r="W136" s="48"/>
      <c r="X136" s="48">
        <f>SUM(X128:X135)</f>
        <v>79970</v>
      </c>
    </row>
    <row r="137" spans="2:24" ht="60" customHeight="1" hidden="1">
      <c r="B137" s="32"/>
      <c r="C137" s="56"/>
      <c r="D137" s="37"/>
      <c r="E137" s="1"/>
      <c r="F137" s="37"/>
      <c r="G137" s="37"/>
      <c r="H137" s="134">
        <f>H136+M136</f>
        <v>194420</v>
      </c>
      <c r="I137" s="135"/>
      <c r="J137" s="135"/>
      <c r="K137" s="135"/>
      <c r="L137" s="135"/>
      <c r="M137" s="136"/>
      <c r="N137" s="32"/>
      <c r="O137" s="38">
        <f t="shared" si="15"/>
        <v>0</v>
      </c>
      <c r="P137" s="32"/>
      <c r="Q137" s="34">
        <f t="shared" si="17"/>
        <v>0</v>
      </c>
      <c r="R137" s="32"/>
      <c r="S137" s="32"/>
      <c r="T137" s="137">
        <f>T136+X136</f>
        <v>144394</v>
      </c>
      <c r="U137" s="135"/>
      <c r="V137" s="135"/>
      <c r="W137" s="135"/>
      <c r="X137" s="136"/>
    </row>
    <row r="138" spans="2:25" s="57" customFormat="1" ht="131.25" customHeight="1" hidden="1">
      <c r="B138" s="56"/>
      <c r="C138" s="56" t="s">
        <v>130</v>
      </c>
      <c r="D138" s="58"/>
      <c r="E138" s="58"/>
      <c r="F138" s="58"/>
      <c r="G138" s="58"/>
      <c r="H138" s="59">
        <f>SUM(H60:H134)</f>
        <v>7026980</v>
      </c>
      <c r="I138" s="59">
        <f>SUM(I60:I134)</f>
        <v>0</v>
      </c>
      <c r="J138" s="59"/>
      <c r="K138" s="59"/>
      <c r="L138" s="59"/>
      <c r="M138" s="59">
        <f>SUM(M60:M134)</f>
        <v>1810080</v>
      </c>
      <c r="N138" s="59"/>
      <c r="O138" s="38">
        <f t="shared" si="15"/>
        <v>0</v>
      </c>
      <c r="P138" s="59"/>
      <c r="Q138" s="34">
        <f t="shared" si="17"/>
        <v>0</v>
      </c>
      <c r="R138" s="59"/>
      <c r="S138" s="59"/>
      <c r="T138" s="59">
        <f>SUM(T60:T134)</f>
        <v>2973612</v>
      </c>
      <c r="U138" s="59"/>
      <c r="V138" s="59"/>
      <c r="W138" s="59"/>
      <c r="X138" s="59">
        <f>SUM(X60:X134)</f>
        <v>2069590</v>
      </c>
      <c r="Y138" s="26"/>
    </row>
    <row r="139" spans="2:25" ht="60" customHeight="1" hidden="1">
      <c r="B139" s="60"/>
      <c r="C139" s="60"/>
      <c r="D139" s="60"/>
      <c r="E139" s="60"/>
      <c r="F139" s="60"/>
      <c r="G139" s="61"/>
      <c r="H139" s="129">
        <f>H138+M138</f>
        <v>8837060</v>
      </c>
      <c r="I139" s="129"/>
      <c r="J139" s="129"/>
      <c r="K139" s="129"/>
      <c r="L139" s="129"/>
      <c r="M139" s="129"/>
      <c r="N139" s="62"/>
      <c r="O139" s="62"/>
      <c r="P139" s="62"/>
      <c r="Q139" s="34">
        <f t="shared" si="17"/>
        <v>0</v>
      </c>
      <c r="R139" s="58"/>
      <c r="S139" s="58"/>
      <c r="T139" s="130">
        <f>T138+X138</f>
        <v>5043202</v>
      </c>
      <c r="U139" s="131"/>
      <c r="V139" s="131"/>
      <c r="W139" s="131"/>
      <c r="X139" s="132"/>
      <c r="Y139" s="26"/>
    </row>
    <row r="140" spans="2:25" ht="172.5" customHeight="1" hidden="1">
      <c r="B140" s="63"/>
      <c r="C140" s="63" t="s">
        <v>51</v>
      </c>
      <c r="D140" s="63"/>
      <c r="E140" s="63"/>
      <c r="F140" s="63"/>
      <c r="G140" s="64"/>
      <c r="H140" s="133"/>
      <c r="I140" s="133"/>
      <c r="J140" s="133"/>
      <c r="K140" s="133"/>
      <c r="L140" s="133"/>
      <c r="M140" s="133"/>
      <c r="N140" s="65"/>
      <c r="O140" s="65"/>
      <c r="P140" s="65"/>
      <c r="Q140" s="66"/>
      <c r="R140" s="67"/>
      <c r="S140" s="67"/>
      <c r="T140" s="68"/>
      <c r="U140" s="69"/>
      <c r="V140" s="69"/>
      <c r="W140" s="69"/>
      <c r="X140" s="69"/>
      <c r="Y140" s="26"/>
    </row>
    <row r="141" spans="2:17" ht="60" customHeight="1" hidden="1">
      <c r="B141" s="26"/>
      <c r="C141" s="70" t="s">
        <v>50</v>
      </c>
      <c r="D141" s="70"/>
      <c r="E141" s="70"/>
      <c r="F141" s="70"/>
      <c r="G141" s="70"/>
      <c r="H141" s="70">
        <f>H142+H143</f>
        <v>18333.64238410596</v>
      </c>
      <c r="I141" s="70"/>
      <c r="J141" s="26"/>
      <c r="K141" s="26"/>
      <c r="L141" s="26"/>
      <c r="M141" s="26"/>
      <c r="N141" s="26"/>
      <c r="O141" s="26"/>
      <c r="P141" s="26"/>
      <c r="Q141" s="71"/>
    </row>
    <row r="142" spans="2:17" ht="60" customHeight="1" hidden="1">
      <c r="B142" s="26"/>
      <c r="C142" s="72" t="s">
        <v>49</v>
      </c>
      <c r="D142" s="70"/>
      <c r="E142" s="70"/>
      <c r="F142" s="70"/>
      <c r="G142" s="70"/>
      <c r="H142" s="70">
        <f>H126/160</f>
        <v>12500</v>
      </c>
      <c r="I142" s="70"/>
      <c r="J142" s="26"/>
      <c r="K142" s="26"/>
      <c r="L142" s="26"/>
      <c r="M142" s="26"/>
      <c r="N142" s="26"/>
      <c r="O142" s="26"/>
      <c r="P142" s="26"/>
      <c r="Q142" s="71"/>
    </row>
    <row r="143" spans="2:17" ht="60" customHeight="1" hidden="1">
      <c r="B143" s="26"/>
      <c r="C143" s="72" t="s">
        <v>61</v>
      </c>
      <c r="D143" s="70"/>
      <c r="E143" s="70"/>
      <c r="F143" s="70"/>
      <c r="G143" s="70"/>
      <c r="H143" s="70">
        <f>M126/151</f>
        <v>5833.64238410596</v>
      </c>
      <c r="I143" s="70"/>
      <c r="J143" s="26"/>
      <c r="K143" s="26"/>
      <c r="L143" s="26"/>
      <c r="M143" s="26"/>
      <c r="N143" s="26"/>
      <c r="O143" s="26"/>
      <c r="P143" s="26"/>
      <c r="Q143" s="71"/>
    </row>
    <row r="144" spans="2:23" s="44" customFormat="1" ht="264" customHeight="1" hidden="1">
      <c r="B144" s="73" t="s">
        <v>131</v>
      </c>
      <c r="C144" s="73"/>
      <c r="D144" s="73"/>
      <c r="E144" s="73"/>
      <c r="F144" s="73"/>
      <c r="G144" s="73"/>
      <c r="H144" s="73"/>
      <c r="I144" s="73"/>
      <c r="J144" s="73"/>
      <c r="K144" s="73" t="s">
        <v>132</v>
      </c>
      <c r="L144" s="73"/>
      <c r="M144" s="73"/>
      <c r="N144" s="73"/>
      <c r="O144" s="73"/>
      <c r="P144" s="73"/>
      <c r="Q144" s="74"/>
      <c r="R144" s="73"/>
      <c r="S144" s="73"/>
      <c r="T144" s="73"/>
      <c r="U144" s="74"/>
      <c r="V144" s="73" t="s">
        <v>133</v>
      </c>
      <c r="W144" s="73"/>
    </row>
    <row r="145" spans="17:21" s="44" customFormat="1" ht="4.5" customHeight="1" hidden="1">
      <c r="Q145" s="27"/>
      <c r="U145" s="27"/>
    </row>
    <row r="146" spans="2:23" s="44" customFormat="1" ht="91.5" hidden="1">
      <c r="B146" s="44" t="s">
        <v>134</v>
      </c>
      <c r="K146" s="44" t="s">
        <v>135</v>
      </c>
      <c r="Q146" s="27"/>
      <c r="T146" s="73"/>
      <c r="U146" s="74"/>
      <c r="V146" s="73" t="s">
        <v>136</v>
      </c>
      <c r="W146" s="73"/>
    </row>
    <row r="150" ht="92.25" customHeight="1"/>
  </sheetData>
  <sheetProtection/>
  <mergeCells count="63">
    <mergeCell ref="H139:M139"/>
    <mergeCell ref="T139:X139"/>
    <mergeCell ref="H140:M140"/>
    <mergeCell ref="J56:J58"/>
    <mergeCell ref="K56:L57"/>
    <mergeCell ref="M56:M57"/>
    <mergeCell ref="H127:M127"/>
    <mergeCell ref="T127:X127"/>
    <mergeCell ref="H137:M137"/>
    <mergeCell ref="T137:X137"/>
    <mergeCell ref="B56:B58"/>
    <mergeCell ref="D56:D58"/>
    <mergeCell ref="E56:E58"/>
    <mergeCell ref="F56:G57"/>
    <mergeCell ref="H56:H57"/>
    <mergeCell ref="I56:I58"/>
    <mergeCell ref="B52:X52"/>
    <mergeCell ref="C54:M54"/>
    <mergeCell ref="N54:N58"/>
    <mergeCell ref="O54:Q57"/>
    <mergeCell ref="R54:T57"/>
    <mergeCell ref="U54:U57"/>
    <mergeCell ref="V54:X57"/>
    <mergeCell ref="C55:C58"/>
    <mergeCell ref="D55:H55"/>
    <mergeCell ref="I55:M55"/>
    <mergeCell ref="A36:B36"/>
    <mergeCell ref="A37:B37"/>
    <mergeCell ref="A38:B38"/>
    <mergeCell ref="A39:B39"/>
    <mergeCell ref="A49:X49"/>
    <mergeCell ref="V51:X51"/>
    <mergeCell ref="O48:Q48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4:W14"/>
    <mergeCell ref="A15:W15"/>
    <mergeCell ref="A16:W16"/>
    <mergeCell ref="A18:W18"/>
    <mergeCell ref="A20:B20"/>
    <mergeCell ref="A23:B23"/>
    <mergeCell ref="A7:W7"/>
    <mergeCell ref="A8:W8"/>
    <mergeCell ref="A9:W9"/>
    <mergeCell ref="A11:W11"/>
    <mergeCell ref="A12:W12"/>
    <mergeCell ref="A13:W13"/>
    <mergeCell ref="A1:W1"/>
    <mergeCell ref="A2:W2"/>
    <mergeCell ref="A3:W3"/>
    <mergeCell ref="A4:W4"/>
    <mergeCell ref="A5:W5"/>
    <mergeCell ref="A6:W6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36.625" style="0" customWidth="1"/>
    <col min="2" max="5" width="13.25390625" style="0" bestFit="1" customWidth="1"/>
    <col min="6" max="6" width="12.375" style="0" customWidth="1"/>
    <col min="7" max="7" width="21.125" style="0" customWidth="1"/>
  </cols>
  <sheetData>
    <row r="1" ht="12.75">
      <c r="G1" s="82" t="s">
        <v>175</v>
      </c>
    </row>
    <row r="2" ht="12.75">
      <c r="G2" s="82" t="s">
        <v>177</v>
      </c>
    </row>
    <row r="3" spans="1:7" ht="35.25" customHeight="1">
      <c r="A3" s="138" t="s">
        <v>176</v>
      </c>
      <c r="B3" s="138"/>
      <c r="C3" s="138"/>
      <c r="D3" s="138"/>
      <c r="E3" s="138"/>
      <c r="F3" s="138"/>
      <c r="G3" s="138"/>
    </row>
    <row r="4" spans="1:7" ht="35.25" customHeight="1">
      <c r="A4" s="78"/>
      <c r="B4" s="78"/>
      <c r="C4" s="78"/>
      <c r="D4" s="78"/>
      <c r="E4" s="78"/>
      <c r="F4" s="78"/>
      <c r="G4" s="78" t="s">
        <v>173</v>
      </c>
    </row>
    <row r="5" spans="1:7" ht="24.75" customHeight="1">
      <c r="A5" s="140" t="s">
        <v>157</v>
      </c>
      <c r="B5" s="139" t="s">
        <v>158</v>
      </c>
      <c r="C5" s="139"/>
      <c r="D5" s="139"/>
      <c r="E5" s="139"/>
      <c r="F5" s="139"/>
      <c r="G5" s="140" t="s">
        <v>172</v>
      </c>
    </row>
    <row r="6" spans="1:7" ht="24.75" customHeight="1">
      <c r="A6" s="140"/>
      <c r="B6" s="79" t="s">
        <v>167</v>
      </c>
      <c r="C6" s="79" t="s">
        <v>159</v>
      </c>
      <c r="D6" s="79" t="s">
        <v>160</v>
      </c>
      <c r="E6" s="79" t="s">
        <v>161</v>
      </c>
      <c r="F6" s="79" t="s">
        <v>162</v>
      </c>
      <c r="G6" s="140"/>
    </row>
    <row r="7" spans="1:7" ht="34.5" customHeight="1">
      <c r="A7" s="140"/>
      <c r="B7" s="79" t="s">
        <v>163</v>
      </c>
      <c r="C7" s="79" t="s">
        <v>164</v>
      </c>
      <c r="D7" s="79" t="s">
        <v>165</v>
      </c>
      <c r="E7" s="79" t="s">
        <v>166</v>
      </c>
      <c r="F7" s="79" t="s">
        <v>179</v>
      </c>
      <c r="G7" s="140"/>
    </row>
    <row r="8" spans="1:7" ht="34.5" customHeight="1">
      <c r="A8" s="80" t="s">
        <v>168</v>
      </c>
      <c r="B8" s="81">
        <f>B10+B11</f>
        <v>2880.8</v>
      </c>
      <c r="C8" s="81">
        <f>C10+C11</f>
        <v>3312.9</v>
      </c>
      <c r="D8" s="81">
        <f>D10+D11</f>
        <v>3809.8</v>
      </c>
      <c r="E8" s="81">
        <f>E10+E11</f>
        <v>4381.3</v>
      </c>
      <c r="F8" s="81">
        <f>F10+F11</f>
        <v>5038.5</v>
      </c>
      <c r="G8" s="81">
        <f>SUM(B8:F8)</f>
        <v>19423.3</v>
      </c>
    </row>
    <row r="9" spans="1:7" ht="34.5" customHeight="1">
      <c r="A9" s="80" t="s">
        <v>169</v>
      </c>
      <c r="B9" s="81"/>
      <c r="C9" s="81"/>
      <c r="D9" s="81"/>
      <c r="E9" s="81"/>
      <c r="F9" s="81"/>
      <c r="G9" s="81"/>
    </row>
    <row r="10" spans="1:7" ht="34.5" customHeight="1">
      <c r="A10" s="80" t="s">
        <v>170</v>
      </c>
      <c r="B10" s="81">
        <v>2480.8</v>
      </c>
      <c r="C10" s="81">
        <v>2912.9</v>
      </c>
      <c r="D10" s="81">
        <v>3359.8</v>
      </c>
      <c r="E10" s="81">
        <v>3931.3</v>
      </c>
      <c r="F10" s="81">
        <v>4538.5</v>
      </c>
      <c r="G10" s="81">
        <f>SUM(B10:F10)</f>
        <v>17223.3</v>
      </c>
    </row>
    <row r="11" spans="1:7" ht="34.5" customHeight="1">
      <c r="A11" s="80" t="s">
        <v>171</v>
      </c>
      <c r="B11" s="81">
        <v>400</v>
      </c>
      <c r="C11" s="81">
        <v>400</v>
      </c>
      <c r="D11" s="81">
        <v>450</v>
      </c>
      <c r="E11" s="81">
        <v>450</v>
      </c>
      <c r="F11" s="81">
        <v>500</v>
      </c>
      <c r="G11" s="81">
        <f>SUM(B11:F11)</f>
        <v>2200</v>
      </c>
    </row>
    <row r="22" ht="12.75">
      <c r="B22" t="s">
        <v>180</v>
      </c>
    </row>
    <row r="24" ht="12.75">
      <c r="G24" s="82" t="s">
        <v>175</v>
      </c>
    </row>
    <row r="25" ht="12.75">
      <c r="G25" s="82" t="s">
        <v>177</v>
      </c>
    </row>
    <row r="26" spans="1:7" ht="12.75">
      <c r="A26" s="138" t="s">
        <v>176</v>
      </c>
      <c r="B26" s="138"/>
      <c r="C26" s="138"/>
      <c r="D26" s="138"/>
      <c r="E26" s="138"/>
      <c r="F26" s="138"/>
      <c r="G26" s="138"/>
    </row>
    <row r="27" spans="1:7" ht="12.75">
      <c r="A27" s="78"/>
      <c r="B27" s="78"/>
      <c r="C27" s="78"/>
      <c r="D27" s="78"/>
      <c r="E27" s="78"/>
      <c r="F27" s="78"/>
      <c r="G27" s="78" t="s">
        <v>173</v>
      </c>
    </row>
    <row r="28" spans="1:7" ht="12.75">
      <c r="A28" s="140" t="s">
        <v>157</v>
      </c>
      <c r="B28" s="139" t="s">
        <v>158</v>
      </c>
      <c r="C28" s="139"/>
      <c r="D28" s="139"/>
      <c r="E28" s="139"/>
      <c r="F28" s="139"/>
      <c r="G28" s="140" t="s">
        <v>172</v>
      </c>
    </row>
    <row r="29" spans="1:7" ht="12.75">
      <c r="A29" s="140"/>
      <c r="B29" s="79" t="s">
        <v>167</v>
      </c>
      <c r="C29" s="79" t="s">
        <v>159</v>
      </c>
      <c r="D29" s="79" t="s">
        <v>160</v>
      </c>
      <c r="E29" s="79" t="s">
        <v>161</v>
      </c>
      <c r="F29" s="79" t="s">
        <v>162</v>
      </c>
      <c r="G29" s="140"/>
    </row>
    <row r="30" spans="1:7" ht="12.75">
      <c r="A30" s="140"/>
      <c r="B30" s="79" t="s">
        <v>163</v>
      </c>
      <c r="C30" s="79" t="s">
        <v>164</v>
      </c>
      <c r="D30" s="79" t="s">
        <v>165</v>
      </c>
      <c r="E30" s="79" t="s">
        <v>166</v>
      </c>
      <c r="F30" s="79" t="s">
        <v>179</v>
      </c>
      <c r="G30" s="140"/>
    </row>
    <row r="31" spans="1:7" ht="12.75">
      <c r="A31" s="80" t="s">
        <v>168</v>
      </c>
      <c r="B31" s="81">
        <f>B33+B34</f>
        <v>2855.3</v>
      </c>
      <c r="C31" s="81">
        <f>C33+C34</f>
        <v>3280</v>
      </c>
      <c r="D31" s="81">
        <f>D33+D34</f>
        <v>3772</v>
      </c>
      <c r="E31" s="81">
        <f>E33+E34</f>
        <v>4337.8</v>
      </c>
      <c r="F31" s="81">
        <f>F33+F34</f>
        <v>4988.5</v>
      </c>
      <c r="G31" s="81">
        <f>SUM(B31:F31)</f>
        <v>19233.6</v>
      </c>
    </row>
    <row r="32" spans="1:7" ht="12.75">
      <c r="A32" s="80" t="s">
        <v>169</v>
      </c>
      <c r="B32" s="81"/>
      <c r="C32" s="81"/>
      <c r="D32" s="81"/>
      <c r="E32" s="81"/>
      <c r="F32" s="81"/>
      <c r="G32" s="81"/>
    </row>
    <row r="33" spans="1:7" ht="12.75">
      <c r="A33" s="80" t="s">
        <v>170</v>
      </c>
      <c r="B33" s="81">
        <v>2455.3</v>
      </c>
      <c r="C33" s="81">
        <v>2880</v>
      </c>
      <c r="D33" s="81">
        <v>3322</v>
      </c>
      <c r="E33" s="81">
        <v>3887.8</v>
      </c>
      <c r="F33" s="81">
        <v>4488.5</v>
      </c>
      <c r="G33" s="81">
        <f>SUM(B33:F33)</f>
        <v>17033.6</v>
      </c>
    </row>
    <row r="34" spans="1:7" ht="12.75">
      <c r="A34" s="80" t="s">
        <v>171</v>
      </c>
      <c r="B34" s="81">
        <v>400</v>
      </c>
      <c r="C34" s="81">
        <v>400</v>
      </c>
      <c r="D34" s="81">
        <v>450</v>
      </c>
      <c r="E34" s="81">
        <v>450</v>
      </c>
      <c r="F34" s="81">
        <v>500</v>
      </c>
      <c r="G34" s="81">
        <f>SUM(B34:F34)</f>
        <v>2200</v>
      </c>
    </row>
  </sheetData>
  <sheetProtection/>
  <mergeCells count="8">
    <mergeCell ref="A3:G3"/>
    <mergeCell ref="B5:F5"/>
    <mergeCell ref="A5:A7"/>
    <mergeCell ref="G5:G7"/>
    <mergeCell ref="A26:G26"/>
    <mergeCell ref="A28:A30"/>
    <mergeCell ref="B28:F28"/>
    <mergeCell ref="G28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8"/>
  <sheetViews>
    <sheetView zoomScale="25" zoomScaleNormal="25" zoomScalePageLayoutView="0" workbookViewId="0" topLeftCell="A68">
      <selection activeCell="C96" sqref="C96"/>
    </sheetView>
  </sheetViews>
  <sheetFormatPr defaultColWidth="9.00390625" defaultRowHeight="12.75"/>
  <cols>
    <col min="1" max="1" width="9.125" style="3" customWidth="1"/>
    <col min="2" max="2" width="28.625" style="3" customWidth="1"/>
    <col min="3" max="3" width="201.125" style="3" customWidth="1"/>
    <col min="4" max="4" width="17.125" style="3" customWidth="1"/>
    <col min="5" max="5" width="42.125" style="3" customWidth="1"/>
    <col min="6" max="7" width="35.75390625" style="3" customWidth="1"/>
    <col min="8" max="8" width="50.375" style="3" customWidth="1"/>
    <col min="9" max="9" width="21.00390625" style="3" hidden="1" customWidth="1"/>
    <col min="10" max="10" width="45.75390625" style="3" customWidth="1"/>
    <col min="11" max="11" width="30.25390625" style="3" customWidth="1"/>
    <col min="12" max="12" width="26.25390625" style="3" customWidth="1"/>
    <col min="13" max="13" width="49.00390625" style="3" customWidth="1"/>
    <col min="14" max="14" width="36.125" style="3" hidden="1" customWidth="1"/>
    <col min="15" max="16" width="36.125" style="3" customWidth="1"/>
    <col min="17" max="17" width="66.875" style="2" customWidth="1"/>
    <col min="18" max="18" width="39.25390625" style="3" hidden="1" customWidth="1"/>
    <col min="19" max="19" width="32.875" style="3" hidden="1" customWidth="1"/>
    <col min="20" max="20" width="45.75390625" style="3" hidden="1" customWidth="1"/>
    <col min="21" max="21" width="26.375" style="2" hidden="1" customWidth="1"/>
    <col min="22" max="22" width="28.375" style="3" hidden="1" customWidth="1"/>
    <col min="23" max="23" width="34.125" style="3" hidden="1" customWidth="1"/>
    <col min="24" max="24" width="50.625" style="3" hidden="1" customWidth="1"/>
    <col min="25" max="25" width="57.375" style="3" customWidth="1"/>
    <col min="26" max="26" width="9.125" style="3" customWidth="1"/>
    <col min="27" max="27" width="37.125" style="3" customWidth="1"/>
    <col min="28" max="16384" width="9.125" style="3" customWidth="1"/>
  </cols>
  <sheetData>
    <row r="1" spans="1:25" ht="141.75" customHeight="1" hidden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Y1" s="2"/>
    </row>
    <row r="2" spans="1:23" s="4" customFormat="1" ht="23.25" hidden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5" customFormat="1" ht="26.25" hidden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s="5" customFormat="1" ht="26.25" hidden="1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5" customFormat="1" ht="26.25" hidden="1">
      <c r="A5" s="86" t="s">
        <v>65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s="5" customFormat="1" ht="26.25" hidden="1">
      <c r="A6" s="86" t="s">
        <v>66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s="6" customFormat="1" ht="15.75" hidden="1">
      <c r="A7" s="87" t="s">
        <v>67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s="6" customFormat="1" ht="15.75" hidden="1">
      <c r="A8" s="87" t="s">
        <v>68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8" customFormat="1" ht="20.25" hidden="1">
      <c r="A9" s="88" t="s">
        <v>69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ht="18.75" hidden="1">
      <c r="A10" s="9" t="s">
        <v>70</v>
      </c>
    </row>
    <row r="11" spans="1:23" s="8" customFormat="1" ht="20.25" hidden="1">
      <c r="A11" s="89" t="s">
        <v>71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s="8" customFormat="1" ht="20.25" hidden="1">
      <c r="A12" s="89" t="s">
        <v>72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s="8" customFormat="1" ht="20.25" hidden="1">
      <c r="A13" s="89" t="s">
        <v>73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8" customFormat="1" ht="20.25" hidden="1">
      <c r="A14" s="89" t="s">
        <v>74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1:23" s="8" customFormat="1" ht="20.25" hidden="1">
      <c r="A15" s="89" t="s">
        <v>75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3" s="8" customFormat="1" ht="20.25" hidden="1">
      <c r="A16" s="90" t="s">
        <v>76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1" s="8" customFormat="1" ht="20.25" hidden="1">
      <c r="A17" s="11"/>
      <c r="Q17" s="10"/>
      <c r="U17" s="10"/>
    </row>
    <row r="18" spans="1:23" s="8" customFormat="1" ht="74.25" customHeight="1" hidden="1">
      <c r="A18" s="91" t="s">
        <v>77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s="8" customFormat="1" ht="74.25" customHeight="1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2"/>
      <c r="T19" s="12"/>
      <c r="U19" s="13"/>
      <c r="V19" s="12"/>
      <c r="W19" s="12"/>
    </row>
    <row r="20" spans="1:23" s="8" customFormat="1" ht="18.75" customHeight="1" hidden="1">
      <c r="A20" s="92" t="s">
        <v>78</v>
      </c>
      <c r="B20" s="9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 t="s">
        <v>79</v>
      </c>
    </row>
    <row r="21" spans="1:24" s="8" customFormat="1" ht="24.75" customHeight="1" hidden="1">
      <c r="A21" s="15" t="s">
        <v>80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/>
      <c r="R21" s="15"/>
      <c r="S21" s="15"/>
      <c r="T21" s="15"/>
      <c r="U21" s="14"/>
      <c r="V21" s="15"/>
      <c r="W21" s="16"/>
      <c r="X21" s="17"/>
    </row>
    <row r="22" spans="1:24" s="8" customFormat="1" ht="24.75" customHeight="1" hidden="1">
      <c r="A22" s="15" t="s">
        <v>81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"/>
      <c r="R22" s="15"/>
      <c r="S22" s="15"/>
      <c r="T22" s="15"/>
      <c r="U22" s="14"/>
      <c r="V22" s="15"/>
      <c r="W22" s="16"/>
      <c r="X22" s="17"/>
    </row>
    <row r="23" spans="1:24" s="8" customFormat="1" ht="24.75" customHeight="1" hidden="1">
      <c r="A23" s="93" t="s">
        <v>82</v>
      </c>
      <c r="B23" s="9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4"/>
      <c r="R23" s="19"/>
      <c r="S23" s="19"/>
      <c r="T23" s="19"/>
      <c r="U23" s="14"/>
      <c r="V23" s="19"/>
      <c r="W23" s="16"/>
      <c r="X23" s="20"/>
    </row>
    <row r="24" spans="1:24" s="8" customFormat="1" ht="24.75" customHeight="1" hidden="1">
      <c r="A24" s="93" t="s">
        <v>83</v>
      </c>
      <c r="B24" s="9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4"/>
      <c r="R24" s="19"/>
      <c r="S24" s="19"/>
      <c r="T24" s="19"/>
      <c r="U24" s="14"/>
      <c r="V24" s="19"/>
      <c r="W24" s="16"/>
      <c r="X24" s="20"/>
    </row>
    <row r="25" spans="1:24" s="8" customFormat="1" ht="24.75" customHeight="1" hidden="1">
      <c r="A25" s="93" t="s">
        <v>84</v>
      </c>
      <c r="B25" s="9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4"/>
      <c r="R25" s="19"/>
      <c r="S25" s="19"/>
      <c r="T25" s="19"/>
      <c r="U25" s="14"/>
      <c r="V25" s="19"/>
      <c r="W25" s="16"/>
      <c r="X25" s="20"/>
    </row>
    <row r="26" spans="1:24" s="8" customFormat="1" ht="24.75" customHeight="1" hidden="1">
      <c r="A26" s="93" t="s">
        <v>85</v>
      </c>
      <c r="B26" s="9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4"/>
      <c r="R26" s="19"/>
      <c r="S26" s="19"/>
      <c r="T26" s="19"/>
      <c r="U26" s="14"/>
      <c r="V26" s="19"/>
      <c r="W26" s="16"/>
      <c r="X26" s="20"/>
    </row>
    <row r="27" spans="1:24" s="8" customFormat="1" ht="24.75" customHeight="1" hidden="1">
      <c r="A27" s="93" t="s">
        <v>86</v>
      </c>
      <c r="B27" s="9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4"/>
      <c r="R27" s="19"/>
      <c r="S27" s="19"/>
      <c r="T27" s="19"/>
      <c r="U27" s="14"/>
      <c r="V27" s="19"/>
      <c r="W27" s="16"/>
      <c r="X27" s="20"/>
    </row>
    <row r="28" spans="1:24" s="8" customFormat="1" ht="24.75" customHeight="1" hidden="1">
      <c r="A28" s="93" t="s">
        <v>87</v>
      </c>
      <c r="B28" s="9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4"/>
      <c r="R28" s="18"/>
      <c r="S28" s="18"/>
      <c r="T28" s="18"/>
      <c r="U28" s="14"/>
      <c r="V28" s="18"/>
      <c r="W28" s="16"/>
      <c r="X28" s="20"/>
    </row>
    <row r="29" spans="1:24" s="8" customFormat="1" ht="24.75" customHeight="1" hidden="1">
      <c r="A29" s="93" t="s">
        <v>88</v>
      </c>
      <c r="B29" s="9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4"/>
      <c r="R29" s="18"/>
      <c r="S29" s="18"/>
      <c r="T29" s="18"/>
      <c r="U29" s="14"/>
      <c r="V29" s="18"/>
      <c r="W29" s="16"/>
      <c r="X29" s="20"/>
    </row>
    <row r="30" spans="1:24" s="8" customFormat="1" ht="24.75" customHeight="1" hidden="1">
      <c r="A30" s="93" t="s">
        <v>89</v>
      </c>
      <c r="B30" s="93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4"/>
      <c r="R30" s="18"/>
      <c r="S30" s="18"/>
      <c r="T30" s="18"/>
      <c r="U30" s="14"/>
      <c r="V30" s="18"/>
      <c r="W30" s="16"/>
      <c r="X30" s="20"/>
    </row>
    <row r="31" spans="1:24" s="8" customFormat="1" ht="24.75" customHeight="1" hidden="1">
      <c r="A31" s="93" t="s">
        <v>90</v>
      </c>
      <c r="B31" s="9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4"/>
      <c r="R31" s="19"/>
      <c r="S31" s="19"/>
      <c r="T31" s="19"/>
      <c r="U31" s="14"/>
      <c r="V31" s="19"/>
      <c r="W31" s="16"/>
      <c r="X31" s="20"/>
    </row>
    <row r="32" spans="1:24" s="8" customFormat="1" ht="24.75" customHeight="1" hidden="1">
      <c r="A32" s="95" t="s">
        <v>91</v>
      </c>
      <c r="B32" s="9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4"/>
      <c r="R32" s="19"/>
      <c r="S32" s="19"/>
      <c r="T32" s="19"/>
      <c r="U32" s="14"/>
      <c r="V32" s="19"/>
      <c r="W32" s="16"/>
      <c r="X32" s="20"/>
    </row>
    <row r="33" spans="1:24" s="8" customFormat="1" ht="24.75" customHeight="1" hidden="1">
      <c r="A33" s="95" t="s">
        <v>92</v>
      </c>
      <c r="B33" s="9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4"/>
      <c r="R33" s="19"/>
      <c r="S33" s="19"/>
      <c r="T33" s="19"/>
      <c r="U33" s="14"/>
      <c r="V33" s="19"/>
      <c r="W33" s="16"/>
      <c r="X33" s="20"/>
    </row>
    <row r="34" spans="1:24" s="8" customFormat="1" ht="24.75" customHeight="1" hidden="1">
      <c r="A34" s="95" t="s">
        <v>93</v>
      </c>
      <c r="B34" s="9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4"/>
      <c r="R34" s="19"/>
      <c r="S34" s="19"/>
      <c r="T34" s="19"/>
      <c r="U34" s="14"/>
      <c r="V34" s="19"/>
      <c r="W34" s="16"/>
      <c r="X34" s="20"/>
    </row>
    <row r="35" spans="1:24" s="8" customFormat="1" ht="24.75" customHeight="1" hidden="1">
      <c r="A35" s="93" t="s">
        <v>94</v>
      </c>
      <c r="B35" s="9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4"/>
      <c r="R35" s="19"/>
      <c r="S35" s="19"/>
      <c r="T35" s="19"/>
      <c r="U35" s="14"/>
      <c r="V35" s="19"/>
      <c r="W35" s="16"/>
      <c r="X35" s="20" t="s">
        <v>52</v>
      </c>
    </row>
    <row r="36" spans="1:25" s="8" customFormat="1" ht="24.75" customHeight="1" hidden="1">
      <c r="A36" s="93" t="s">
        <v>95</v>
      </c>
      <c r="B36" s="94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4"/>
      <c r="R36" s="19"/>
      <c r="S36" s="19"/>
      <c r="T36" s="19"/>
      <c r="U36" s="14"/>
      <c r="V36" s="19"/>
      <c r="W36" s="16"/>
      <c r="X36" s="20"/>
      <c r="Y36" s="8" t="s">
        <v>52</v>
      </c>
    </row>
    <row r="37" spans="1:24" s="8" customFormat="1" ht="24.75" customHeight="1" hidden="1">
      <c r="A37" s="93" t="s">
        <v>96</v>
      </c>
      <c r="B37" s="9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4"/>
      <c r="R37" s="19"/>
      <c r="S37" s="19"/>
      <c r="T37" s="19"/>
      <c r="U37" s="14"/>
      <c r="V37" s="19"/>
      <c r="W37" s="16"/>
      <c r="X37" s="20"/>
    </row>
    <row r="38" spans="1:24" s="8" customFormat="1" ht="24.75" customHeight="1" hidden="1">
      <c r="A38" s="93" t="s">
        <v>97</v>
      </c>
      <c r="B38" s="9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4"/>
      <c r="R38" s="19"/>
      <c r="S38" s="19"/>
      <c r="T38" s="19"/>
      <c r="U38" s="14"/>
      <c r="V38" s="19"/>
      <c r="W38" s="16"/>
      <c r="X38" s="20"/>
    </row>
    <row r="39" spans="1:24" s="8" customFormat="1" ht="24.75" customHeight="1" hidden="1">
      <c r="A39" s="96" t="s">
        <v>98</v>
      </c>
      <c r="B39" s="9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>
        <f>SUM(W21:W38)</f>
        <v>0</v>
      </c>
      <c r="X39" s="20"/>
    </row>
    <row r="40" spans="1:24" s="8" customFormat="1" ht="90.75" customHeight="1" hidden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/>
      <c r="X40" s="20"/>
    </row>
    <row r="41" spans="1:22" s="8" customFormat="1" ht="20.25" hidden="1">
      <c r="A41" s="24" t="s">
        <v>99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"/>
      <c r="R41" s="24"/>
      <c r="S41" s="24"/>
      <c r="T41" s="24"/>
      <c r="U41" s="10"/>
      <c r="V41" s="24"/>
    </row>
    <row r="42" spans="1:22" s="8" customFormat="1" ht="46.5" customHeight="1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0"/>
      <c r="R42" s="7"/>
      <c r="S42" s="7"/>
      <c r="T42" s="7"/>
      <c r="U42" s="10"/>
      <c r="V42" s="7"/>
    </row>
    <row r="43" spans="17:21" s="8" customFormat="1" ht="20.25" hidden="1">
      <c r="Q43" s="10"/>
      <c r="U43" s="10"/>
    </row>
    <row r="44" spans="1:22" s="8" customFormat="1" ht="20.25" hidden="1">
      <c r="A44" s="24" t="s">
        <v>100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0"/>
      <c r="R44" s="7"/>
      <c r="S44" s="7"/>
      <c r="T44" s="7"/>
      <c r="U44" s="10"/>
      <c r="V44" s="7"/>
    </row>
    <row r="45" spans="1:22" s="8" customFormat="1" ht="20.25" hidden="1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0"/>
      <c r="R45" s="7"/>
      <c r="S45" s="7"/>
      <c r="T45" s="7"/>
      <c r="U45" s="10"/>
      <c r="V45" s="7"/>
    </row>
    <row r="46" spans="1:22" s="8" customFormat="1" ht="20.25">
      <c r="A46" s="2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0"/>
      <c r="R46" s="7"/>
      <c r="S46" s="7"/>
      <c r="T46" s="7"/>
      <c r="U46" s="10"/>
      <c r="V46" s="7"/>
    </row>
    <row r="47" spans="1:22" s="8" customFormat="1" ht="68.25" customHeight="1">
      <c r="A47" s="2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5" t="s">
        <v>101</v>
      </c>
      <c r="P47" s="7"/>
      <c r="Q47" s="10"/>
      <c r="R47" s="7"/>
      <c r="S47" s="7"/>
      <c r="T47" s="7"/>
      <c r="U47" s="10"/>
      <c r="V47" s="7"/>
    </row>
    <row r="48" spans="1:22" s="8" customFormat="1" ht="68.25" customHeight="1">
      <c r="A48" s="2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5"/>
      <c r="P48" s="7"/>
      <c r="Q48" s="10"/>
      <c r="R48" s="7"/>
      <c r="S48" s="7"/>
      <c r="T48" s="7"/>
      <c r="U48" s="10"/>
      <c r="V48" s="7"/>
    </row>
    <row r="49" spans="1:24" s="26" customFormat="1" ht="190.5" customHeight="1">
      <c r="A49" s="97" t="s">
        <v>102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26" customFormat="1" ht="91.5" hidden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26" customFormat="1" ht="116.25" customHeight="1" hidden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98" t="s">
        <v>103</v>
      </c>
      <c r="W51" s="98"/>
      <c r="X51" s="98"/>
    </row>
    <row r="52" spans="1:24" s="26" customFormat="1" ht="34.5" customHeight="1">
      <c r="A52" s="28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s="26" customFormat="1" ht="73.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 t="s">
        <v>104</v>
      </c>
      <c r="R53" s="29"/>
      <c r="S53" s="29"/>
      <c r="T53" s="29"/>
      <c r="U53" s="30"/>
      <c r="V53" s="29"/>
      <c r="W53" s="29"/>
      <c r="X53" s="29"/>
    </row>
    <row r="54" spans="1:24" s="26" customFormat="1" ht="90.75" customHeight="1">
      <c r="A54" s="31"/>
      <c r="B54" s="3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 t="s">
        <v>105</v>
      </c>
      <c r="O54" s="106" t="s">
        <v>106</v>
      </c>
      <c r="P54" s="107"/>
      <c r="Q54" s="108"/>
      <c r="R54" s="115" t="s">
        <v>107</v>
      </c>
      <c r="S54" s="116"/>
      <c r="T54" s="117"/>
      <c r="U54" s="103" t="s">
        <v>108</v>
      </c>
      <c r="V54" s="115" t="s">
        <v>109</v>
      </c>
      <c r="W54" s="116"/>
      <c r="X54" s="117"/>
    </row>
    <row r="55" spans="1:24" s="26" customFormat="1" ht="87" customHeight="1">
      <c r="A55" s="31"/>
      <c r="B55" s="32"/>
      <c r="C55" s="124" t="s">
        <v>4</v>
      </c>
      <c r="D55" s="125" t="s">
        <v>110</v>
      </c>
      <c r="E55" s="125"/>
      <c r="F55" s="125"/>
      <c r="G55" s="125"/>
      <c r="H55" s="125"/>
      <c r="I55" s="121" t="s">
        <v>111</v>
      </c>
      <c r="J55" s="122"/>
      <c r="K55" s="122"/>
      <c r="L55" s="122"/>
      <c r="M55" s="123"/>
      <c r="N55" s="104"/>
      <c r="O55" s="109"/>
      <c r="P55" s="110"/>
      <c r="Q55" s="111"/>
      <c r="R55" s="118"/>
      <c r="S55" s="119"/>
      <c r="T55" s="120"/>
      <c r="U55" s="104"/>
      <c r="V55" s="118"/>
      <c r="W55" s="119"/>
      <c r="X55" s="120"/>
    </row>
    <row r="56" spans="1:24" s="26" customFormat="1" ht="10.5" customHeight="1">
      <c r="A56" s="31"/>
      <c r="B56" s="102" t="s">
        <v>3</v>
      </c>
      <c r="C56" s="124"/>
      <c r="D56" s="104" t="s">
        <v>5</v>
      </c>
      <c r="E56" s="126" t="s">
        <v>112</v>
      </c>
      <c r="F56" s="102" t="s">
        <v>30</v>
      </c>
      <c r="G56" s="102"/>
      <c r="H56" s="102" t="s">
        <v>47</v>
      </c>
      <c r="I56" s="103" t="s">
        <v>5</v>
      </c>
      <c r="J56" s="126" t="s">
        <v>112</v>
      </c>
      <c r="K56" s="102" t="s">
        <v>30</v>
      </c>
      <c r="L56" s="102"/>
      <c r="M56" s="102" t="s">
        <v>113</v>
      </c>
      <c r="N56" s="104"/>
      <c r="O56" s="109"/>
      <c r="P56" s="110"/>
      <c r="Q56" s="111"/>
      <c r="R56" s="118"/>
      <c r="S56" s="119"/>
      <c r="T56" s="120"/>
      <c r="U56" s="104"/>
      <c r="V56" s="118"/>
      <c r="W56" s="119"/>
      <c r="X56" s="120"/>
    </row>
    <row r="57" spans="1:24" s="26" customFormat="1" ht="229.5" customHeight="1">
      <c r="A57" s="31"/>
      <c r="B57" s="102"/>
      <c r="C57" s="124"/>
      <c r="D57" s="104"/>
      <c r="E57" s="127"/>
      <c r="F57" s="102"/>
      <c r="G57" s="102"/>
      <c r="H57" s="102"/>
      <c r="I57" s="104"/>
      <c r="J57" s="127"/>
      <c r="K57" s="102"/>
      <c r="L57" s="102"/>
      <c r="M57" s="102"/>
      <c r="N57" s="104"/>
      <c r="O57" s="112"/>
      <c r="P57" s="113"/>
      <c r="Q57" s="114"/>
      <c r="R57" s="121"/>
      <c r="S57" s="122"/>
      <c r="T57" s="123"/>
      <c r="U57" s="105"/>
      <c r="V57" s="121"/>
      <c r="W57" s="122"/>
      <c r="X57" s="123"/>
    </row>
    <row r="58" spans="1:24" s="26" customFormat="1" ht="210" customHeight="1">
      <c r="A58" s="31"/>
      <c r="B58" s="102"/>
      <c r="C58" s="125"/>
      <c r="D58" s="105"/>
      <c r="E58" s="128"/>
      <c r="F58" s="33" t="s">
        <v>6</v>
      </c>
      <c r="G58" s="34" t="s">
        <v>9</v>
      </c>
      <c r="H58" s="34" t="s">
        <v>7</v>
      </c>
      <c r="I58" s="105"/>
      <c r="J58" s="128"/>
      <c r="K58" s="33" t="s">
        <v>6</v>
      </c>
      <c r="L58" s="34" t="s">
        <v>9</v>
      </c>
      <c r="M58" s="34" t="s">
        <v>7</v>
      </c>
      <c r="N58" s="105"/>
      <c r="O58" s="33" t="s">
        <v>6</v>
      </c>
      <c r="P58" s="34" t="s">
        <v>9</v>
      </c>
      <c r="Q58" s="34" t="s">
        <v>7</v>
      </c>
      <c r="R58" s="33" t="s">
        <v>6</v>
      </c>
      <c r="S58" s="34" t="s">
        <v>9</v>
      </c>
      <c r="T58" s="34" t="s">
        <v>7</v>
      </c>
      <c r="U58" s="34"/>
      <c r="V58" s="33" t="s">
        <v>6</v>
      </c>
      <c r="W58" s="34" t="s">
        <v>9</v>
      </c>
      <c r="X58" s="34" t="s">
        <v>7</v>
      </c>
    </row>
    <row r="59" spans="1:24" s="26" customFormat="1" ht="65.25" customHeight="1" hidden="1">
      <c r="A59" s="31"/>
      <c r="B59" s="32"/>
      <c r="C59" s="32" t="s"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4"/>
      <c r="R59" s="35"/>
      <c r="S59" s="35"/>
      <c r="T59" s="35"/>
      <c r="U59" s="36"/>
      <c r="V59" s="35"/>
      <c r="W59" s="35"/>
      <c r="X59" s="35"/>
    </row>
    <row r="60" spans="1:27" s="26" customFormat="1" ht="60" customHeight="1">
      <c r="A60" s="31"/>
      <c r="B60" s="32">
        <v>1</v>
      </c>
      <c r="C60" s="32" t="s">
        <v>114</v>
      </c>
      <c r="D60" s="37" t="s">
        <v>8</v>
      </c>
      <c r="E60" s="37">
        <v>1</v>
      </c>
      <c r="F60" s="37">
        <v>160</v>
      </c>
      <c r="G60" s="37">
        <v>90</v>
      </c>
      <c r="H60" s="32">
        <f aca="true" t="shared" si="0" ref="H60:H122">G60*F60</f>
        <v>14400</v>
      </c>
      <c r="I60" s="37"/>
      <c r="J60" s="37"/>
      <c r="K60" s="37"/>
      <c r="L60" s="37"/>
      <c r="M60" s="38">
        <f aca="true" t="shared" si="1" ref="M60:M122">L60*K60</f>
        <v>0</v>
      </c>
      <c r="N60" s="32">
        <v>2</v>
      </c>
      <c r="O60" s="38">
        <f>F60+K60</f>
        <v>160</v>
      </c>
      <c r="P60" s="38">
        <f>S60</f>
        <v>90</v>
      </c>
      <c r="Q60" s="39">
        <f>H60+M60</f>
        <v>14400</v>
      </c>
      <c r="R60" s="35">
        <v>158</v>
      </c>
      <c r="S60" s="35">
        <v>90</v>
      </c>
      <c r="T60" s="40">
        <f aca="true" t="shared" si="2" ref="T60:T122">R60*S60</f>
        <v>14220</v>
      </c>
      <c r="U60" s="39">
        <f>(N60+R60)/(F60+K60)*100</f>
        <v>100</v>
      </c>
      <c r="V60" s="35">
        <f>F60+K60-R60-N60</f>
        <v>0</v>
      </c>
      <c r="W60" s="35">
        <v>0</v>
      </c>
      <c r="X60" s="40">
        <f>V60*W60</f>
        <v>0</v>
      </c>
      <c r="AA60" s="41"/>
    </row>
    <row r="61" spans="1:27" s="26" customFormat="1" ht="60" customHeight="1" hidden="1">
      <c r="A61" s="31"/>
      <c r="B61" s="42"/>
      <c r="C61" s="42" t="s">
        <v>35</v>
      </c>
      <c r="D61" s="43" t="s">
        <v>8</v>
      </c>
      <c r="E61" s="43">
        <v>1</v>
      </c>
      <c r="F61" s="43"/>
      <c r="G61" s="42"/>
      <c r="H61" s="32">
        <f t="shared" si="0"/>
        <v>0</v>
      </c>
      <c r="I61" s="43"/>
      <c r="J61" s="43"/>
      <c r="K61" s="43"/>
      <c r="L61" s="42"/>
      <c r="M61" s="38">
        <f t="shared" si="1"/>
        <v>0</v>
      </c>
      <c r="N61" s="32"/>
      <c r="O61" s="38">
        <f aca="true" t="shared" si="3" ref="O61:O124">F61+K61</f>
        <v>0</v>
      </c>
      <c r="P61" s="38">
        <f aca="true" t="shared" si="4" ref="P61:P124">S61</f>
        <v>0</v>
      </c>
      <c r="Q61" s="39">
        <f aca="true" t="shared" si="5" ref="Q61:Q124">H61+M61</f>
        <v>0</v>
      </c>
      <c r="R61" s="35"/>
      <c r="S61" s="35"/>
      <c r="T61" s="40">
        <f t="shared" si="2"/>
        <v>0</v>
      </c>
      <c r="U61" s="39" t="e">
        <f aca="true" t="shared" si="6" ref="U61:U121">(N61+R61)/(F61+K61)*100</f>
        <v>#DIV/0!</v>
      </c>
      <c r="V61" s="35">
        <f aca="true" t="shared" si="7" ref="V61:V125">F61+K61-R61-N61</f>
        <v>0</v>
      </c>
      <c r="W61" s="35">
        <f aca="true" t="shared" si="8" ref="W61:W125">G61</f>
        <v>0</v>
      </c>
      <c r="X61" s="40">
        <f>V61*W61</f>
        <v>0</v>
      </c>
      <c r="AA61" s="41"/>
    </row>
    <row r="62" spans="1:27" s="26" customFormat="1" ht="60" customHeight="1" hidden="1">
      <c r="A62" s="31"/>
      <c r="B62" s="32"/>
      <c r="C62" s="32" t="s">
        <v>41</v>
      </c>
      <c r="D62" s="37" t="s">
        <v>8</v>
      </c>
      <c r="E62" s="37"/>
      <c r="F62" s="37"/>
      <c r="G62" s="37"/>
      <c r="H62" s="32"/>
      <c r="I62" s="37"/>
      <c r="J62" s="37"/>
      <c r="K62" s="37"/>
      <c r="L62" s="37"/>
      <c r="M62" s="38"/>
      <c r="N62" s="32"/>
      <c r="O62" s="38">
        <f t="shared" si="3"/>
        <v>0</v>
      </c>
      <c r="P62" s="38">
        <f t="shared" si="4"/>
        <v>0</v>
      </c>
      <c r="Q62" s="39">
        <f t="shared" si="5"/>
        <v>0</v>
      </c>
      <c r="R62" s="35"/>
      <c r="S62" s="35"/>
      <c r="T62" s="40"/>
      <c r="U62" s="39"/>
      <c r="V62" s="35"/>
      <c r="W62" s="35"/>
      <c r="X62" s="40"/>
      <c r="AA62" s="41"/>
    </row>
    <row r="63" spans="1:27" s="26" customFormat="1" ht="60" customHeight="1" hidden="1">
      <c r="A63" s="31"/>
      <c r="B63" s="42"/>
      <c r="C63" s="42" t="s">
        <v>42</v>
      </c>
      <c r="D63" s="42" t="s">
        <v>8</v>
      </c>
      <c r="E63" s="42">
        <v>1</v>
      </c>
      <c r="F63" s="42"/>
      <c r="G63" s="42"/>
      <c r="H63" s="32">
        <f t="shared" si="0"/>
        <v>0</v>
      </c>
      <c r="I63" s="42"/>
      <c r="J63" s="42"/>
      <c r="K63" s="42"/>
      <c r="L63" s="42"/>
      <c r="M63" s="38">
        <f t="shared" si="1"/>
        <v>0</v>
      </c>
      <c r="N63" s="32"/>
      <c r="O63" s="38">
        <f t="shared" si="3"/>
        <v>0</v>
      </c>
      <c r="P63" s="38">
        <f t="shared" si="4"/>
        <v>0</v>
      </c>
      <c r="Q63" s="39">
        <f t="shared" si="5"/>
        <v>0</v>
      </c>
      <c r="R63" s="35"/>
      <c r="S63" s="35"/>
      <c r="T63" s="40">
        <f t="shared" si="2"/>
        <v>0</v>
      </c>
      <c r="U63" s="39" t="e">
        <f t="shared" si="6"/>
        <v>#DIV/0!</v>
      </c>
      <c r="V63" s="35">
        <f t="shared" si="7"/>
        <v>0</v>
      </c>
      <c r="W63" s="35">
        <f t="shared" si="8"/>
        <v>0</v>
      </c>
      <c r="X63" s="40">
        <f aca="true" t="shared" si="9" ref="X63:X105">V63*W63</f>
        <v>0</v>
      </c>
      <c r="AA63" s="41"/>
    </row>
    <row r="64" spans="1:27" s="26" customFormat="1" ht="60" customHeight="1" hidden="1">
      <c r="A64" s="31"/>
      <c r="B64" s="32"/>
      <c r="C64" s="37"/>
      <c r="D64" s="37"/>
      <c r="E64" s="37"/>
      <c r="F64" s="37"/>
      <c r="G64" s="37"/>
      <c r="H64" s="32">
        <f t="shared" si="0"/>
        <v>0</v>
      </c>
      <c r="I64" s="37"/>
      <c r="J64" s="37"/>
      <c r="K64" s="37"/>
      <c r="L64" s="37"/>
      <c r="M64" s="38">
        <f t="shared" si="1"/>
        <v>0</v>
      </c>
      <c r="N64" s="32"/>
      <c r="O64" s="38">
        <f t="shared" si="3"/>
        <v>0</v>
      </c>
      <c r="P64" s="38">
        <f t="shared" si="4"/>
        <v>0</v>
      </c>
      <c r="Q64" s="39">
        <f t="shared" si="5"/>
        <v>0</v>
      </c>
      <c r="R64" s="35"/>
      <c r="S64" s="35"/>
      <c r="T64" s="40">
        <f t="shared" si="2"/>
        <v>0</v>
      </c>
      <c r="U64" s="39" t="e">
        <f t="shared" si="6"/>
        <v>#DIV/0!</v>
      </c>
      <c r="V64" s="35">
        <f t="shared" si="7"/>
        <v>0</v>
      </c>
      <c r="W64" s="35">
        <f t="shared" si="8"/>
        <v>0</v>
      </c>
      <c r="X64" s="40">
        <f t="shared" si="9"/>
        <v>0</v>
      </c>
      <c r="AA64" s="41"/>
    </row>
    <row r="65" spans="1:27" s="26" customFormat="1" ht="60" customHeight="1">
      <c r="A65" s="31"/>
      <c r="B65" s="32">
        <v>2</v>
      </c>
      <c r="C65" s="32" t="s">
        <v>115</v>
      </c>
      <c r="D65" s="37" t="s">
        <v>8</v>
      </c>
      <c r="E65" s="37">
        <v>1</v>
      </c>
      <c r="F65" s="37">
        <v>160</v>
      </c>
      <c r="G65" s="37">
        <v>90</v>
      </c>
      <c r="H65" s="32">
        <f t="shared" si="0"/>
        <v>14400</v>
      </c>
      <c r="I65" s="37"/>
      <c r="J65" s="37"/>
      <c r="K65" s="37"/>
      <c r="L65" s="37"/>
      <c r="M65" s="38">
        <f t="shared" si="1"/>
        <v>0</v>
      </c>
      <c r="N65" s="32">
        <v>1</v>
      </c>
      <c r="O65" s="38">
        <f t="shared" si="3"/>
        <v>160</v>
      </c>
      <c r="P65" s="38">
        <f t="shared" si="4"/>
        <v>90</v>
      </c>
      <c r="Q65" s="39">
        <f t="shared" si="5"/>
        <v>14400</v>
      </c>
      <c r="R65" s="35">
        <v>159</v>
      </c>
      <c r="S65" s="35">
        <v>90</v>
      </c>
      <c r="T65" s="40">
        <f t="shared" si="2"/>
        <v>14310</v>
      </c>
      <c r="U65" s="39">
        <f t="shared" si="6"/>
        <v>100</v>
      </c>
      <c r="V65" s="35">
        <f t="shared" si="7"/>
        <v>0</v>
      </c>
      <c r="W65" s="35">
        <v>0</v>
      </c>
      <c r="X65" s="40">
        <f t="shared" si="9"/>
        <v>0</v>
      </c>
      <c r="AA65" s="41"/>
    </row>
    <row r="66" spans="1:27" s="26" customFormat="1" ht="60" customHeight="1" hidden="1">
      <c r="A66" s="31"/>
      <c r="B66" s="32"/>
      <c r="C66" s="42" t="s">
        <v>53</v>
      </c>
      <c r="D66" s="42" t="s">
        <v>12</v>
      </c>
      <c r="E66" s="37">
        <v>1</v>
      </c>
      <c r="F66" s="37"/>
      <c r="G66" s="37"/>
      <c r="H66" s="32">
        <f t="shared" si="0"/>
        <v>0</v>
      </c>
      <c r="I66" s="37"/>
      <c r="J66" s="37"/>
      <c r="K66" s="37"/>
      <c r="L66" s="37"/>
      <c r="M66" s="38"/>
      <c r="N66" s="32"/>
      <c r="O66" s="38">
        <f t="shared" si="3"/>
        <v>0</v>
      </c>
      <c r="P66" s="38">
        <f t="shared" si="4"/>
        <v>0</v>
      </c>
      <c r="Q66" s="39">
        <f t="shared" si="5"/>
        <v>0</v>
      </c>
      <c r="R66" s="35"/>
      <c r="S66" s="35"/>
      <c r="T66" s="40">
        <f t="shared" si="2"/>
        <v>0</v>
      </c>
      <c r="U66" s="39" t="e">
        <f t="shared" si="6"/>
        <v>#DIV/0!</v>
      </c>
      <c r="V66" s="35">
        <f t="shared" si="7"/>
        <v>0</v>
      </c>
      <c r="W66" s="35">
        <f t="shared" si="8"/>
        <v>0</v>
      </c>
      <c r="X66" s="40">
        <f t="shared" si="9"/>
        <v>0</v>
      </c>
      <c r="AA66" s="41"/>
    </row>
    <row r="67" spans="1:27" s="26" customFormat="1" ht="60" customHeight="1" hidden="1">
      <c r="A67" s="31"/>
      <c r="B67" s="42"/>
      <c r="C67" s="42" t="s">
        <v>44</v>
      </c>
      <c r="D67" s="42" t="s">
        <v>12</v>
      </c>
      <c r="E67" s="42">
        <v>1</v>
      </c>
      <c r="F67" s="42"/>
      <c r="G67" s="42"/>
      <c r="H67" s="32">
        <f t="shared" si="0"/>
        <v>0</v>
      </c>
      <c r="I67" s="42"/>
      <c r="J67" s="42"/>
      <c r="K67" s="42"/>
      <c r="L67" s="42"/>
      <c r="M67" s="38">
        <f t="shared" si="1"/>
        <v>0</v>
      </c>
      <c r="N67" s="32"/>
      <c r="O67" s="38">
        <f t="shared" si="3"/>
        <v>0</v>
      </c>
      <c r="P67" s="38">
        <f t="shared" si="4"/>
        <v>0</v>
      </c>
      <c r="Q67" s="39">
        <f t="shared" si="5"/>
        <v>0</v>
      </c>
      <c r="R67" s="35"/>
      <c r="S67" s="35"/>
      <c r="T67" s="40">
        <f t="shared" si="2"/>
        <v>0</v>
      </c>
      <c r="U67" s="39" t="e">
        <f t="shared" si="6"/>
        <v>#DIV/0!</v>
      </c>
      <c r="V67" s="35">
        <f t="shared" si="7"/>
        <v>0</v>
      </c>
      <c r="W67" s="35">
        <f t="shared" si="8"/>
        <v>0</v>
      </c>
      <c r="X67" s="40">
        <f t="shared" si="9"/>
        <v>0</v>
      </c>
      <c r="AA67" s="41"/>
    </row>
    <row r="68" spans="1:27" s="26" customFormat="1" ht="60" customHeight="1">
      <c r="A68" s="31"/>
      <c r="B68" s="32">
        <v>3</v>
      </c>
      <c r="C68" s="32" t="s">
        <v>14</v>
      </c>
      <c r="D68" s="37" t="s">
        <v>8</v>
      </c>
      <c r="E68" s="37">
        <v>1</v>
      </c>
      <c r="F68" s="37">
        <v>160</v>
      </c>
      <c r="G68" s="37">
        <v>556</v>
      </c>
      <c r="H68" s="32">
        <f t="shared" si="0"/>
        <v>88960</v>
      </c>
      <c r="I68" s="37"/>
      <c r="J68" s="37"/>
      <c r="K68" s="37"/>
      <c r="L68" s="37"/>
      <c r="M68" s="38">
        <f t="shared" si="1"/>
        <v>0</v>
      </c>
      <c r="N68" s="32">
        <v>6</v>
      </c>
      <c r="O68" s="38">
        <f t="shared" si="3"/>
        <v>160</v>
      </c>
      <c r="P68" s="38">
        <f t="shared" si="4"/>
        <v>556</v>
      </c>
      <c r="Q68" s="39">
        <f t="shared" si="5"/>
        <v>88960</v>
      </c>
      <c r="R68" s="35">
        <v>154</v>
      </c>
      <c r="S68" s="35">
        <v>556</v>
      </c>
      <c r="T68" s="40">
        <f t="shared" si="2"/>
        <v>85624</v>
      </c>
      <c r="U68" s="39">
        <f t="shared" si="6"/>
        <v>100</v>
      </c>
      <c r="V68" s="35">
        <f t="shared" si="7"/>
        <v>0</v>
      </c>
      <c r="W68" s="35">
        <v>0</v>
      </c>
      <c r="X68" s="40">
        <f t="shared" si="9"/>
        <v>0</v>
      </c>
      <c r="AA68" s="41"/>
    </row>
    <row r="69" spans="1:27" s="26" customFormat="1" ht="60" customHeight="1" hidden="1">
      <c r="A69" s="31"/>
      <c r="B69" s="42"/>
      <c r="C69" s="42" t="s">
        <v>43</v>
      </c>
      <c r="D69" s="42"/>
      <c r="E69" s="42">
        <v>1</v>
      </c>
      <c r="F69" s="42"/>
      <c r="G69" s="42">
        <f>E69*F69</f>
        <v>0</v>
      </c>
      <c r="H69" s="32">
        <f t="shared" si="0"/>
        <v>0</v>
      </c>
      <c r="I69" s="42"/>
      <c r="J69" s="42"/>
      <c r="K69" s="42"/>
      <c r="L69" s="42"/>
      <c r="M69" s="38">
        <f t="shared" si="1"/>
        <v>0</v>
      </c>
      <c r="N69" s="32"/>
      <c r="O69" s="38">
        <f t="shared" si="3"/>
        <v>0</v>
      </c>
      <c r="P69" s="38">
        <f t="shared" si="4"/>
        <v>0</v>
      </c>
      <c r="Q69" s="39">
        <f t="shared" si="5"/>
        <v>0</v>
      </c>
      <c r="R69" s="35"/>
      <c r="S69" s="35"/>
      <c r="T69" s="40">
        <f t="shared" si="2"/>
        <v>0</v>
      </c>
      <c r="U69" s="39" t="e">
        <f t="shared" si="6"/>
        <v>#DIV/0!</v>
      </c>
      <c r="V69" s="35">
        <f t="shared" si="7"/>
        <v>0</v>
      </c>
      <c r="W69" s="35">
        <f t="shared" si="8"/>
        <v>0</v>
      </c>
      <c r="X69" s="40">
        <f t="shared" si="9"/>
        <v>0</v>
      </c>
      <c r="AA69" s="41"/>
    </row>
    <row r="70" spans="1:27" s="26" customFormat="1" ht="60" customHeight="1">
      <c r="A70" s="31"/>
      <c r="B70" s="32">
        <v>4</v>
      </c>
      <c r="C70" s="32" t="s">
        <v>15</v>
      </c>
      <c r="D70" s="37" t="s">
        <v>8</v>
      </c>
      <c r="E70" s="37">
        <v>1</v>
      </c>
      <c r="F70" s="37">
        <v>160</v>
      </c>
      <c r="G70" s="37">
        <v>700</v>
      </c>
      <c r="H70" s="32">
        <f t="shared" si="0"/>
        <v>112000</v>
      </c>
      <c r="I70" s="37"/>
      <c r="J70" s="37"/>
      <c r="K70" s="37"/>
      <c r="L70" s="37"/>
      <c r="M70" s="38">
        <f t="shared" si="1"/>
        <v>0</v>
      </c>
      <c r="N70" s="32">
        <v>2</v>
      </c>
      <c r="O70" s="38">
        <f t="shared" si="3"/>
        <v>160</v>
      </c>
      <c r="P70" s="38">
        <f t="shared" si="4"/>
        <v>700</v>
      </c>
      <c r="Q70" s="39">
        <f t="shared" si="5"/>
        <v>112000</v>
      </c>
      <c r="R70" s="35">
        <v>158</v>
      </c>
      <c r="S70" s="35">
        <v>700</v>
      </c>
      <c r="T70" s="40">
        <f t="shared" si="2"/>
        <v>110600</v>
      </c>
      <c r="U70" s="39">
        <f t="shared" si="6"/>
        <v>100</v>
      </c>
      <c r="V70" s="35">
        <f t="shared" si="7"/>
        <v>0</v>
      </c>
      <c r="W70" s="35">
        <v>0</v>
      </c>
      <c r="X70" s="40">
        <f t="shared" si="9"/>
        <v>0</v>
      </c>
      <c r="AA70" s="41"/>
    </row>
    <row r="71" spans="1:27" s="26" customFormat="1" ht="60" customHeight="1" hidden="1">
      <c r="A71" s="31"/>
      <c r="B71" s="42"/>
      <c r="C71" s="42" t="s">
        <v>32</v>
      </c>
      <c r="D71" s="42" t="s">
        <v>11</v>
      </c>
      <c r="E71" s="42">
        <v>1</v>
      </c>
      <c r="F71" s="42"/>
      <c r="G71" s="42">
        <f aca="true" t="shared" si="10" ref="G71:G80">E71*F71</f>
        <v>0</v>
      </c>
      <c r="H71" s="32">
        <f t="shared" si="0"/>
        <v>0</v>
      </c>
      <c r="I71" s="42"/>
      <c r="J71" s="42"/>
      <c r="K71" s="42"/>
      <c r="L71" s="42"/>
      <c r="M71" s="38">
        <f t="shared" si="1"/>
        <v>0</v>
      </c>
      <c r="N71" s="32"/>
      <c r="O71" s="38">
        <f t="shared" si="3"/>
        <v>0</v>
      </c>
      <c r="P71" s="38">
        <f t="shared" si="4"/>
        <v>0</v>
      </c>
      <c r="Q71" s="39">
        <f t="shared" si="5"/>
        <v>0</v>
      </c>
      <c r="R71" s="35"/>
      <c r="S71" s="35"/>
      <c r="T71" s="40">
        <f t="shared" si="2"/>
        <v>0</v>
      </c>
      <c r="U71" s="39" t="e">
        <f t="shared" si="6"/>
        <v>#DIV/0!</v>
      </c>
      <c r="V71" s="35">
        <f t="shared" si="7"/>
        <v>0</v>
      </c>
      <c r="W71" s="35">
        <f t="shared" si="8"/>
        <v>0</v>
      </c>
      <c r="X71" s="40">
        <f t="shared" si="9"/>
        <v>0</v>
      </c>
      <c r="AA71" s="41"/>
    </row>
    <row r="72" spans="1:27" s="26" customFormat="1" ht="60" customHeight="1" hidden="1">
      <c r="A72" s="31"/>
      <c r="B72" s="42"/>
      <c r="C72" s="42" t="s">
        <v>34</v>
      </c>
      <c r="D72" s="42" t="s">
        <v>8</v>
      </c>
      <c r="E72" s="42">
        <v>1</v>
      </c>
      <c r="F72" s="42"/>
      <c r="G72" s="42">
        <f t="shared" si="10"/>
        <v>0</v>
      </c>
      <c r="H72" s="32">
        <f t="shared" si="0"/>
        <v>0</v>
      </c>
      <c r="I72" s="42"/>
      <c r="J72" s="42"/>
      <c r="K72" s="42"/>
      <c r="L72" s="42"/>
      <c r="M72" s="38">
        <f t="shared" si="1"/>
        <v>0</v>
      </c>
      <c r="N72" s="32"/>
      <c r="O72" s="38">
        <f t="shared" si="3"/>
        <v>0</v>
      </c>
      <c r="P72" s="38">
        <f t="shared" si="4"/>
        <v>0</v>
      </c>
      <c r="Q72" s="39">
        <f t="shared" si="5"/>
        <v>0</v>
      </c>
      <c r="R72" s="35"/>
      <c r="S72" s="35"/>
      <c r="T72" s="40">
        <f t="shared" si="2"/>
        <v>0</v>
      </c>
      <c r="U72" s="39" t="e">
        <f t="shared" si="6"/>
        <v>#DIV/0!</v>
      </c>
      <c r="V72" s="35">
        <f t="shared" si="7"/>
        <v>0</v>
      </c>
      <c r="W72" s="35">
        <f t="shared" si="8"/>
        <v>0</v>
      </c>
      <c r="X72" s="40">
        <f t="shared" si="9"/>
        <v>0</v>
      </c>
      <c r="AA72" s="41"/>
    </row>
    <row r="73" spans="1:27" s="26" customFormat="1" ht="60" customHeight="1" hidden="1">
      <c r="A73" s="44"/>
      <c r="B73" s="42"/>
      <c r="C73" s="42" t="s">
        <v>34</v>
      </c>
      <c r="D73" s="42" t="s">
        <v>12</v>
      </c>
      <c r="E73" s="42"/>
      <c r="F73" s="42"/>
      <c r="G73" s="42">
        <f t="shared" si="10"/>
        <v>0</v>
      </c>
      <c r="H73" s="32">
        <f t="shared" si="0"/>
        <v>0</v>
      </c>
      <c r="I73" s="42"/>
      <c r="J73" s="42"/>
      <c r="K73" s="42"/>
      <c r="L73" s="42"/>
      <c r="M73" s="38">
        <f t="shared" si="1"/>
        <v>0</v>
      </c>
      <c r="N73" s="32"/>
      <c r="O73" s="38">
        <f t="shared" si="3"/>
        <v>0</v>
      </c>
      <c r="P73" s="38">
        <f t="shared" si="4"/>
        <v>0</v>
      </c>
      <c r="Q73" s="39">
        <f t="shared" si="5"/>
        <v>0</v>
      </c>
      <c r="R73" s="35"/>
      <c r="S73" s="35"/>
      <c r="T73" s="40">
        <f t="shared" si="2"/>
        <v>0</v>
      </c>
      <c r="U73" s="39" t="e">
        <f t="shared" si="6"/>
        <v>#DIV/0!</v>
      </c>
      <c r="V73" s="35">
        <f t="shared" si="7"/>
        <v>0</v>
      </c>
      <c r="W73" s="35">
        <f t="shared" si="8"/>
        <v>0</v>
      </c>
      <c r="X73" s="40">
        <f t="shared" si="9"/>
        <v>0</v>
      </c>
      <c r="AA73" s="41"/>
    </row>
    <row r="74" spans="1:27" s="26" customFormat="1" ht="60" customHeight="1" hidden="1">
      <c r="A74" s="44"/>
      <c r="B74" s="42"/>
      <c r="C74" s="42" t="s">
        <v>39</v>
      </c>
      <c r="D74" s="42" t="s">
        <v>8</v>
      </c>
      <c r="E74" s="42">
        <v>1</v>
      </c>
      <c r="F74" s="42"/>
      <c r="G74" s="42">
        <f t="shared" si="10"/>
        <v>0</v>
      </c>
      <c r="H74" s="32">
        <f t="shared" si="0"/>
        <v>0</v>
      </c>
      <c r="I74" s="42"/>
      <c r="J74" s="42"/>
      <c r="K74" s="42"/>
      <c r="L74" s="42"/>
      <c r="M74" s="38">
        <f t="shared" si="1"/>
        <v>0</v>
      </c>
      <c r="N74" s="32"/>
      <c r="O74" s="38">
        <f t="shared" si="3"/>
        <v>0</v>
      </c>
      <c r="P74" s="38">
        <f t="shared" si="4"/>
        <v>0</v>
      </c>
      <c r="Q74" s="39">
        <f t="shared" si="5"/>
        <v>0</v>
      </c>
      <c r="R74" s="35"/>
      <c r="S74" s="35"/>
      <c r="T74" s="40">
        <f t="shared" si="2"/>
        <v>0</v>
      </c>
      <c r="U74" s="39" t="e">
        <f t="shared" si="6"/>
        <v>#DIV/0!</v>
      </c>
      <c r="V74" s="35">
        <f t="shared" si="7"/>
        <v>0</v>
      </c>
      <c r="W74" s="35">
        <f t="shared" si="8"/>
        <v>0</v>
      </c>
      <c r="X74" s="40">
        <f t="shared" si="9"/>
        <v>0</v>
      </c>
      <c r="AA74" s="41"/>
    </row>
    <row r="75" spans="1:27" s="26" customFormat="1" ht="60" customHeight="1" hidden="1">
      <c r="A75" s="44"/>
      <c r="B75" s="42"/>
      <c r="C75" s="42" t="s">
        <v>54</v>
      </c>
      <c r="D75" s="42" t="s">
        <v>12</v>
      </c>
      <c r="E75" s="42"/>
      <c r="F75" s="42"/>
      <c r="G75" s="42">
        <f t="shared" si="10"/>
        <v>0</v>
      </c>
      <c r="H75" s="32">
        <f t="shared" si="0"/>
        <v>0</v>
      </c>
      <c r="I75" s="42"/>
      <c r="J75" s="42"/>
      <c r="K75" s="42"/>
      <c r="L75" s="42"/>
      <c r="M75" s="38"/>
      <c r="N75" s="32"/>
      <c r="O75" s="38">
        <f t="shared" si="3"/>
        <v>0</v>
      </c>
      <c r="P75" s="38">
        <f t="shared" si="4"/>
        <v>0</v>
      </c>
      <c r="Q75" s="39">
        <f t="shared" si="5"/>
        <v>0</v>
      </c>
      <c r="R75" s="35"/>
      <c r="S75" s="35"/>
      <c r="T75" s="40">
        <f t="shared" si="2"/>
        <v>0</v>
      </c>
      <c r="U75" s="39" t="e">
        <f t="shared" si="6"/>
        <v>#DIV/0!</v>
      </c>
      <c r="V75" s="35">
        <f t="shared" si="7"/>
        <v>0</v>
      </c>
      <c r="W75" s="35">
        <f t="shared" si="8"/>
        <v>0</v>
      </c>
      <c r="X75" s="40">
        <f t="shared" si="9"/>
        <v>0</v>
      </c>
      <c r="AA75" s="41"/>
    </row>
    <row r="76" spans="1:27" s="26" customFormat="1" ht="60" customHeight="1" hidden="1">
      <c r="A76" s="44"/>
      <c r="B76" s="42"/>
      <c r="C76" s="42" t="s">
        <v>55</v>
      </c>
      <c r="D76" s="42" t="s">
        <v>12</v>
      </c>
      <c r="E76" s="42"/>
      <c r="F76" s="42"/>
      <c r="G76" s="42">
        <f t="shared" si="10"/>
        <v>0</v>
      </c>
      <c r="H76" s="32">
        <f t="shared" si="0"/>
        <v>0</v>
      </c>
      <c r="I76" s="42"/>
      <c r="J76" s="42"/>
      <c r="K76" s="42"/>
      <c r="L76" s="42"/>
      <c r="M76" s="38"/>
      <c r="N76" s="32"/>
      <c r="O76" s="38">
        <f t="shared" si="3"/>
        <v>0</v>
      </c>
      <c r="P76" s="38">
        <f t="shared" si="4"/>
        <v>0</v>
      </c>
      <c r="Q76" s="39">
        <f t="shared" si="5"/>
        <v>0</v>
      </c>
      <c r="R76" s="35"/>
      <c r="S76" s="35"/>
      <c r="T76" s="40">
        <f t="shared" si="2"/>
        <v>0</v>
      </c>
      <c r="U76" s="39" t="e">
        <f t="shared" si="6"/>
        <v>#DIV/0!</v>
      </c>
      <c r="V76" s="35">
        <f t="shared" si="7"/>
        <v>0</v>
      </c>
      <c r="W76" s="35">
        <f t="shared" si="8"/>
        <v>0</v>
      </c>
      <c r="X76" s="40">
        <f t="shared" si="9"/>
        <v>0</v>
      </c>
      <c r="AA76" s="41"/>
    </row>
    <row r="77" spans="2:27" s="45" customFormat="1" ht="60" customHeight="1" hidden="1">
      <c r="B77" s="42"/>
      <c r="C77" s="42" t="s">
        <v>56</v>
      </c>
      <c r="D77" s="42" t="s">
        <v>8</v>
      </c>
      <c r="E77" s="42">
        <v>2</v>
      </c>
      <c r="F77" s="42"/>
      <c r="G77" s="42">
        <f t="shared" si="10"/>
        <v>0</v>
      </c>
      <c r="H77" s="32">
        <f t="shared" si="0"/>
        <v>0</v>
      </c>
      <c r="I77" s="42"/>
      <c r="J77" s="42"/>
      <c r="K77" s="42"/>
      <c r="L77" s="42"/>
      <c r="M77" s="38">
        <f t="shared" si="1"/>
        <v>0</v>
      </c>
      <c r="N77" s="32"/>
      <c r="O77" s="38">
        <f t="shared" si="3"/>
        <v>0</v>
      </c>
      <c r="P77" s="38">
        <f t="shared" si="4"/>
        <v>0</v>
      </c>
      <c r="Q77" s="39">
        <f t="shared" si="5"/>
        <v>0</v>
      </c>
      <c r="R77" s="35"/>
      <c r="S77" s="35"/>
      <c r="T77" s="40">
        <f t="shared" si="2"/>
        <v>0</v>
      </c>
      <c r="U77" s="39" t="e">
        <f t="shared" si="6"/>
        <v>#DIV/0!</v>
      </c>
      <c r="V77" s="35">
        <f t="shared" si="7"/>
        <v>0</v>
      </c>
      <c r="W77" s="35">
        <f t="shared" si="8"/>
        <v>0</v>
      </c>
      <c r="X77" s="40">
        <f t="shared" si="9"/>
        <v>0</v>
      </c>
      <c r="AA77" s="41"/>
    </row>
    <row r="78" spans="2:27" ht="60" customHeight="1" hidden="1">
      <c r="B78" s="42"/>
      <c r="C78" s="42" t="s">
        <v>57</v>
      </c>
      <c r="D78" s="42" t="s">
        <v>12</v>
      </c>
      <c r="E78" s="42"/>
      <c r="F78" s="42"/>
      <c r="G78" s="42">
        <f t="shared" si="10"/>
        <v>0</v>
      </c>
      <c r="H78" s="32">
        <f t="shared" si="0"/>
        <v>0</v>
      </c>
      <c r="I78" s="42"/>
      <c r="J78" s="42"/>
      <c r="K78" s="42"/>
      <c r="L78" s="42"/>
      <c r="M78" s="38"/>
      <c r="N78" s="32"/>
      <c r="O78" s="38">
        <f t="shared" si="3"/>
        <v>0</v>
      </c>
      <c r="P78" s="38">
        <f t="shared" si="4"/>
        <v>0</v>
      </c>
      <c r="Q78" s="39">
        <f t="shared" si="5"/>
        <v>0</v>
      </c>
      <c r="R78" s="35"/>
      <c r="S78" s="35"/>
      <c r="T78" s="40">
        <f t="shared" si="2"/>
        <v>0</v>
      </c>
      <c r="U78" s="39" t="e">
        <f t="shared" si="6"/>
        <v>#DIV/0!</v>
      </c>
      <c r="V78" s="35">
        <f t="shared" si="7"/>
        <v>0</v>
      </c>
      <c r="W78" s="35">
        <f t="shared" si="8"/>
        <v>0</v>
      </c>
      <c r="X78" s="40">
        <f t="shared" si="9"/>
        <v>0</v>
      </c>
      <c r="AA78" s="41"/>
    </row>
    <row r="79" spans="2:27" ht="60" customHeight="1" hidden="1">
      <c r="B79" s="42"/>
      <c r="C79" s="42" t="s">
        <v>58</v>
      </c>
      <c r="D79" s="42" t="s">
        <v>12</v>
      </c>
      <c r="E79" s="42"/>
      <c r="F79" s="42"/>
      <c r="G79" s="42">
        <f t="shared" si="10"/>
        <v>0</v>
      </c>
      <c r="H79" s="32">
        <f t="shared" si="0"/>
        <v>0</v>
      </c>
      <c r="I79" s="42"/>
      <c r="J79" s="42"/>
      <c r="K79" s="42"/>
      <c r="L79" s="42"/>
      <c r="M79" s="38"/>
      <c r="N79" s="32"/>
      <c r="O79" s="38">
        <f t="shared" si="3"/>
        <v>0</v>
      </c>
      <c r="P79" s="38">
        <f t="shared" si="4"/>
        <v>0</v>
      </c>
      <c r="Q79" s="39">
        <f t="shared" si="5"/>
        <v>0</v>
      </c>
      <c r="R79" s="35"/>
      <c r="S79" s="35"/>
      <c r="T79" s="40">
        <f t="shared" si="2"/>
        <v>0</v>
      </c>
      <c r="U79" s="39" t="e">
        <f t="shared" si="6"/>
        <v>#DIV/0!</v>
      </c>
      <c r="V79" s="35">
        <f t="shared" si="7"/>
        <v>0</v>
      </c>
      <c r="W79" s="35">
        <f t="shared" si="8"/>
        <v>0</v>
      </c>
      <c r="X79" s="40">
        <f t="shared" si="9"/>
        <v>0</v>
      </c>
      <c r="AA79" s="41"/>
    </row>
    <row r="80" spans="2:27" ht="60" customHeight="1" hidden="1">
      <c r="B80" s="42"/>
      <c r="C80" s="42" t="s">
        <v>40</v>
      </c>
      <c r="D80" s="42" t="s">
        <v>11</v>
      </c>
      <c r="E80" s="42">
        <v>1</v>
      </c>
      <c r="F80" s="42"/>
      <c r="G80" s="42">
        <f t="shared" si="10"/>
        <v>0</v>
      </c>
      <c r="H80" s="32">
        <f t="shared" si="0"/>
        <v>0</v>
      </c>
      <c r="I80" s="42"/>
      <c r="J80" s="42"/>
      <c r="K80" s="42"/>
      <c r="L80" s="42"/>
      <c r="M80" s="38">
        <f t="shared" si="1"/>
        <v>0</v>
      </c>
      <c r="N80" s="32"/>
      <c r="O80" s="38">
        <f t="shared" si="3"/>
        <v>0</v>
      </c>
      <c r="P80" s="38">
        <f t="shared" si="4"/>
        <v>0</v>
      </c>
      <c r="Q80" s="39">
        <f t="shared" si="5"/>
        <v>0</v>
      </c>
      <c r="R80" s="35"/>
      <c r="S80" s="35"/>
      <c r="T80" s="40">
        <f t="shared" si="2"/>
        <v>0</v>
      </c>
      <c r="U80" s="39" t="e">
        <f t="shared" si="6"/>
        <v>#DIV/0!</v>
      </c>
      <c r="V80" s="35">
        <f t="shared" si="7"/>
        <v>0</v>
      </c>
      <c r="W80" s="35">
        <f t="shared" si="8"/>
        <v>0</v>
      </c>
      <c r="X80" s="40">
        <f t="shared" si="9"/>
        <v>0</v>
      </c>
      <c r="AA80" s="41"/>
    </row>
    <row r="81" spans="2:27" ht="60" customHeight="1">
      <c r="B81" s="32">
        <v>5</v>
      </c>
      <c r="C81" s="32" t="s">
        <v>116</v>
      </c>
      <c r="D81" s="37" t="s">
        <v>10</v>
      </c>
      <c r="E81" s="37">
        <v>1</v>
      </c>
      <c r="F81" s="37">
        <v>160</v>
      </c>
      <c r="G81" s="37">
        <v>550</v>
      </c>
      <c r="H81" s="32">
        <f t="shared" si="0"/>
        <v>88000</v>
      </c>
      <c r="I81" s="37"/>
      <c r="J81" s="37"/>
      <c r="K81" s="37"/>
      <c r="L81" s="37"/>
      <c r="M81" s="38">
        <f t="shared" si="1"/>
        <v>0</v>
      </c>
      <c r="N81" s="32">
        <v>1</v>
      </c>
      <c r="O81" s="38">
        <f t="shared" si="3"/>
        <v>160</v>
      </c>
      <c r="P81" s="38">
        <f t="shared" si="4"/>
        <v>550</v>
      </c>
      <c r="Q81" s="39">
        <f t="shared" si="5"/>
        <v>88000</v>
      </c>
      <c r="R81" s="35">
        <v>159</v>
      </c>
      <c r="S81" s="35">
        <v>550</v>
      </c>
      <c r="T81" s="40">
        <f t="shared" si="2"/>
        <v>87450</v>
      </c>
      <c r="U81" s="39">
        <f t="shared" si="6"/>
        <v>100</v>
      </c>
      <c r="V81" s="35">
        <f t="shared" si="7"/>
        <v>0</v>
      </c>
      <c r="W81" s="35">
        <v>0</v>
      </c>
      <c r="X81" s="40">
        <f t="shared" si="9"/>
        <v>0</v>
      </c>
      <c r="Y81" s="26"/>
      <c r="AA81" s="41"/>
    </row>
    <row r="82" spans="2:27" ht="60" customHeight="1" hidden="1">
      <c r="B82" s="42"/>
      <c r="C82" s="42" t="s">
        <v>33</v>
      </c>
      <c r="D82" s="42" t="s">
        <v>11</v>
      </c>
      <c r="E82" s="42">
        <v>1</v>
      </c>
      <c r="F82" s="42"/>
      <c r="G82" s="42">
        <f aca="true" t="shared" si="11" ref="G82:G88">E82*F82</f>
        <v>0</v>
      </c>
      <c r="H82" s="32">
        <f t="shared" si="0"/>
        <v>0</v>
      </c>
      <c r="I82" s="42"/>
      <c r="J82" s="42"/>
      <c r="K82" s="42"/>
      <c r="L82" s="42"/>
      <c r="M82" s="38">
        <f t="shared" si="1"/>
        <v>0</v>
      </c>
      <c r="N82" s="32"/>
      <c r="O82" s="38">
        <f t="shared" si="3"/>
        <v>0</v>
      </c>
      <c r="P82" s="38">
        <f t="shared" si="4"/>
        <v>0</v>
      </c>
      <c r="Q82" s="39">
        <f t="shared" si="5"/>
        <v>0</v>
      </c>
      <c r="R82" s="35"/>
      <c r="S82" s="35"/>
      <c r="T82" s="40">
        <f t="shared" si="2"/>
        <v>0</v>
      </c>
      <c r="U82" s="39" t="e">
        <f t="shared" si="6"/>
        <v>#DIV/0!</v>
      </c>
      <c r="V82" s="35">
        <f t="shared" si="7"/>
        <v>0</v>
      </c>
      <c r="W82" s="35">
        <f t="shared" si="8"/>
        <v>0</v>
      </c>
      <c r="X82" s="40">
        <f t="shared" si="9"/>
        <v>0</v>
      </c>
      <c r="Y82" s="26"/>
      <c r="AA82" s="41"/>
    </row>
    <row r="83" spans="2:27" ht="60" customHeight="1" hidden="1">
      <c r="B83" s="42"/>
      <c r="C83" s="42" t="s">
        <v>32</v>
      </c>
      <c r="D83" s="43" t="s">
        <v>11</v>
      </c>
      <c r="E83" s="43">
        <v>1</v>
      </c>
      <c r="F83" s="43"/>
      <c r="G83" s="42">
        <f t="shared" si="11"/>
        <v>0</v>
      </c>
      <c r="H83" s="32">
        <f t="shared" si="0"/>
        <v>0</v>
      </c>
      <c r="I83" s="43"/>
      <c r="J83" s="43"/>
      <c r="K83" s="43"/>
      <c r="L83" s="42"/>
      <c r="M83" s="38">
        <f t="shared" si="1"/>
        <v>0</v>
      </c>
      <c r="N83" s="32"/>
      <c r="O83" s="38">
        <f t="shared" si="3"/>
        <v>0</v>
      </c>
      <c r="P83" s="38">
        <f t="shared" si="4"/>
        <v>0</v>
      </c>
      <c r="Q83" s="39">
        <f t="shared" si="5"/>
        <v>0</v>
      </c>
      <c r="R83" s="35"/>
      <c r="S83" s="35"/>
      <c r="T83" s="40">
        <f t="shared" si="2"/>
        <v>0</v>
      </c>
      <c r="U83" s="39" t="e">
        <f t="shared" si="6"/>
        <v>#DIV/0!</v>
      </c>
      <c r="V83" s="35">
        <f t="shared" si="7"/>
        <v>0</v>
      </c>
      <c r="W83" s="35">
        <f t="shared" si="8"/>
        <v>0</v>
      </c>
      <c r="X83" s="40">
        <f t="shared" si="9"/>
        <v>0</v>
      </c>
      <c r="Y83" s="26"/>
      <c r="AA83" s="41"/>
    </row>
    <row r="84" spans="2:27" ht="60" customHeight="1" hidden="1">
      <c r="B84" s="42"/>
      <c r="C84" s="42" t="s">
        <v>48</v>
      </c>
      <c r="D84" s="43" t="s">
        <v>12</v>
      </c>
      <c r="E84" s="43">
        <v>1</v>
      </c>
      <c r="F84" s="43"/>
      <c r="G84" s="42">
        <f t="shared" si="11"/>
        <v>0</v>
      </c>
      <c r="H84" s="32">
        <f t="shared" si="0"/>
        <v>0</v>
      </c>
      <c r="I84" s="43"/>
      <c r="J84" s="43"/>
      <c r="K84" s="43"/>
      <c r="L84" s="42"/>
      <c r="M84" s="38">
        <f t="shared" si="1"/>
        <v>0</v>
      </c>
      <c r="N84" s="32"/>
      <c r="O84" s="38">
        <f t="shared" si="3"/>
        <v>0</v>
      </c>
      <c r="P84" s="38">
        <f t="shared" si="4"/>
        <v>0</v>
      </c>
      <c r="Q84" s="39">
        <f t="shared" si="5"/>
        <v>0</v>
      </c>
      <c r="R84" s="35"/>
      <c r="S84" s="35"/>
      <c r="T84" s="40">
        <f t="shared" si="2"/>
        <v>0</v>
      </c>
      <c r="U84" s="39" t="e">
        <f t="shared" si="6"/>
        <v>#DIV/0!</v>
      </c>
      <c r="V84" s="35">
        <f t="shared" si="7"/>
        <v>0</v>
      </c>
      <c r="W84" s="35">
        <f t="shared" si="8"/>
        <v>0</v>
      </c>
      <c r="X84" s="40">
        <f t="shared" si="9"/>
        <v>0</v>
      </c>
      <c r="Y84" s="26"/>
      <c r="AA84" s="41"/>
    </row>
    <row r="85" spans="2:27" ht="60" customHeight="1" hidden="1">
      <c r="B85" s="42"/>
      <c r="C85" s="42" t="s">
        <v>34</v>
      </c>
      <c r="D85" s="43" t="s">
        <v>8</v>
      </c>
      <c r="E85" s="43">
        <v>1</v>
      </c>
      <c r="F85" s="43"/>
      <c r="G85" s="42">
        <f t="shared" si="11"/>
        <v>0</v>
      </c>
      <c r="H85" s="32">
        <f t="shared" si="0"/>
        <v>0</v>
      </c>
      <c r="I85" s="43"/>
      <c r="J85" s="43"/>
      <c r="K85" s="43"/>
      <c r="L85" s="42"/>
      <c r="M85" s="38">
        <f t="shared" si="1"/>
        <v>0</v>
      </c>
      <c r="N85" s="32"/>
      <c r="O85" s="38">
        <f t="shared" si="3"/>
        <v>0</v>
      </c>
      <c r="P85" s="38">
        <f t="shared" si="4"/>
        <v>0</v>
      </c>
      <c r="Q85" s="39">
        <f t="shared" si="5"/>
        <v>0</v>
      </c>
      <c r="R85" s="35"/>
      <c r="S85" s="35"/>
      <c r="T85" s="40">
        <f t="shared" si="2"/>
        <v>0</v>
      </c>
      <c r="U85" s="39" t="e">
        <f t="shared" si="6"/>
        <v>#DIV/0!</v>
      </c>
      <c r="V85" s="35">
        <f t="shared" si="7"/>
        <v>0</v>
      </c>
      <c r="W85" s="35">
        <f t="shared" si="8"/>
        <v>0</v>
      </c>
      <c r="X85" s="40">
        <f t="shared" si="9"/>
        <v>0</v>
      </c>
      <c r="Y85" s="26"/>
      <c r="AA85" s="41"/>
    </row>
    <row r="86" spans="2:27" ht="60" customHeight="1" hidden="1">
      <c r="B86" s="42"/>
      <c r="C86" s="42" t="s">
        <v>57</v>
      </c>
      <c r="D86" s="43" t="s">
        <v>12</v>
      </c>
      <c r="E86" s="43">
        <v>1</v>
      </c>
      <c r="F86" s="43"/>
      <c r="G86" s="42">
        <f t="shared" si="11"/>
        <v>0</v>
      </c>
      <c r="H86" s="32">
        <f t="shared" si="0"/>
        <v>0</v>
      </c>
      <c r="I86" s="43"/>
      <c r="J86" s="43"/>
      <c r="K86" s="43"/>
      <c r="L86" s="42"/>
      <c r="M86" s="38"/>
      <c r="N86" s="32"/>
      <c r="O86" s="38">
        <f t="shared" si="3"/>
        <v>0</v>
      </c>
      <c r="P86" s="38">
        <f t="shared" si="4"/>
        <v>0</v>
      </c>
      <c r="Q86" s="39">
        <f t="shared" si="5"/>
        <v>0</v>
      </c>
      <c r="R86" s="35"/>
      <c r="S86" s="35"/>
      <c r="T86" s="40">
        <f t="shared" si="2"/>
        <v>0</v>
      </c>
      <c r="U86" s="39" t="e">
        <f t="shared" si="6"/>
        <v>#DIV/0!</v>
      </c>
      <c r="V86" s="35">
        <f t="shared" si="7"/>
        <v>0</v>
      </c>
      <c r="W86" s="35">
        <f t="shared" si="8"/>
        <v>0</v>
      </c>
      <c r="X86" s="40">
        <f t="shared" si="9"/>
        <v>0</v>
      </c>
      <c r="Y86" s="26"/>
      <c r="AA86" s="41"/>
    </row>
    <row r="87" spans="2:27" ht="60" customHeight="1" hidden="1">
      <c r="B87" s="42"/>
      <c r="C87" s="42" t="s">
        <v>36</v>
      </c>
      <c r="D87" s="42" t="s">
        <v>8</v>
      </c>
      <c r="E87" s="42">
        <v>2</v>
      </c>
      <c r="F87" s="42"/>
      <c r="G87" s="42">
        <f t="shared" si="11"/>
        <v>0</v>
      </c>
      <c r="H87" s="32">
        <f t="shared" si="0"/>
        <v>0</v>
      </c>
      <c r="I87" s="42"/>
      <c r="J87" s="42"/>
      <c r="K87" s="42"/>
      <c r="L87" s="42"/>
      <c r="M87" s="38">
        <f t="shared" si="1"/>
        <v>0</v>
      </c>
      <c r="N87" s="32"/>
      <c r="O87" s="38">
        <f t="shared" si="3"/>
        <v>0</v>
      </c>
      <c r="P87" s="38">
        <f t="shared" si="4"/>
        <v>0</v>
      </c>
      <c r="Q87" s="39">
        <f t="shared" si="5"/>
        <v>0</v>
      </c>
      <c r="R87" s="35"/>
      <c r="S87" s="35"/>
      <c r="T87" s="40">
        <f t="shared" si="2"/>
        <v>0</v>
      </c>
      <c r="U87" s="39" t="e">
        <f t="shared" si="6"/>
        <v>#DIV/0!</v>
      </c>
      <c r="V87" s="35">
        <f t="shared" si="7"/>
        <v>0</v>
      </c>
      <c r="W87" s="35">
        <f t="shared" si="8"/>
        <v>0</v>
      </c>
      <c r="X87" s="40">
        <f t="shared" si="9"/>
        <v>0</v>
      </c>
      <c r="Y87" s="26"/>
      <c r="AA87" s="41"/>
    </row>
    <row r="88" spans="2:27" ht="60" customHeight="1" hidden="1">
      <c r="B88" s="42"/>
      <c r="C88" s="42" t="s">
        <v>40</v>
      </c>
      <c r="D88" s="42" t="s">
        <v>11</v>
      </c>
      <c r="E88" s="42">
        <v>1</v>
      </c>
      <c r="F88" s="42"/>
      <c r="G88" s="42">
        <f t="shared" si="11"/>
        <v>0</v>
      </c>
      <c r="H88" s="32">
        <f t="shared" si="0"/>
        <v>0</v>
      </c>
      <c r="I88" s="42"/>
      <c r="J88" s="42"/>
      <c r="K88" s="42"/>
      <c r="L88" s="42"/>
      <c r="M88" s="38">
        <f t="shared" si="1"/>
        <v>0</v>
      </c>
      <c r="N88" s="32"/>
      <c r="O88" s="38">
        <f t="shared" si="3"/>
        <v>0</v>
      </c>
      <c r="P88" s="38">
        <f t="shared" si="4"/>
        <v>0</v>
      </c>
      <c r="Q88" s="39">
        <f t="shared" si="5"/>
        <v>0</v>
      </c>
      <c r="R88" s="35"/>
      <c r="S88" s="35"/>
      <c r="T88" s="40">
        <f t="shared" si="2"/>
        <v>0</v>
      </c>
      <c r="U88" s="39" t="e">
        <f t="shared" si="6"/>
        <v>#DIV/0!</v>
      </c>
      <c r="V88" s="35">
        <f t="shared" si="7"/>
        <v>0</v>
      </c>
      <c r="W88" s="35">
        <f t="shared" si="8"/>
        <v>0</v>
      </c>
      <c r="X88" s="40">
        <f t="shared" si="9"/>
        <v>0</v>
      </c>
      <c r="Y88" s="26"/>
      <c r="AA88" s="41"/>
    </row>
    <row r="89" spans="2:27" ht="60" customHeight="1">
      <c r="B89" s="32">
        <v>6</v>
      </c>
      <c r="C89" s="32" t="s">
        <v>117</v>
      </c>
      <c r="D89" s="37" t="s">
        <v>8</v>
      </c>
      <c r="E89" s="37">
        <v>1</v>
      </c>
      <c r="F89" s="37">
        <v>160</v>
      </c>
      <c r="G89" s="37">
        <v>403</v>
      </c>
      <c r="H89" s="32">
        <f t="shared" si="0"/>
        <v>64480</v>
      </c>
      <c r="I89" s="37"/>
      <c r="J89" s="37"/>
      <c r="K89" s="37"/>
      <c r="L89" s="37"/>
      <c r="M89" s="38">
        <f t="shared" si="1"/>
        <v>0</v>
      </c>
      <c r="N89" s="32">
        <v>6</v>
      </c>
      <c r="O89" s="38">
        <f t="shared" si="3"/>
        <v>160</v>
      </c>
      <c r="P89" s="38">
        <f t="shared" si="4"/>
        <v>403</v>
      </c>
      <c r="Q89" s="39">
        <f t="shared" si="5"/>
        <v>64480</v>
      </c>
      <c r="R89" s="35">
        <v>154</v>
      </c>
      <c r="S89" s="35">
        <v>403</v>
      </c>
      <c r="T89" s="40">
        <f t="shared" si="2"/>
        <v>62062</v>
      </c>
      <c r="U89" s="39">
        <f t="shared" si="6"/>
        <v>100</v>
      </c>
      <c r="V89" s="35">
        <f t="shared" si="7"/>
        <v>0</v>
      </c>
      <c r="W89" s="35">
        <v>0</v>
      </c>
      <c r="X89" s="40">
        <f t="shared" si="9"/>
        <v>0</v>
      </c>
      <c r="Y89" s="26"/>
      <c r="AA89" s="41"/>
    </row>
    <row r="90" spans="2:27" ht="60" customHeight="1">
      <c r="B90" s="32">
        <v>7</v>
      </c>
      <c r="C90" s="32" t="s">
        <v>118</v>
      </c>
      <c r="D90" s="37" t="s">
        <v>8</v>
      </c>
      <c r="E90" s="37">
        <v>2</v>
      </c>
      <c r="F90" s="37">
        <v>320</v>
      </c>
      <c r="G90" s="37">
        <v>350</v>
      </c>
      <c r="H90" s="32">
        <f t="shared" si="0"/>
        <v>112000</v>
      </c>
      <c r="I90" s="37"/>
      <c r="J90" s="37"/>
      <c r="K90" s="37"/>
      <c r="L90" s="37"/>
      <c r="M90" s="38">
        <f t="shared" si="1"/>
        <v>0</v>
      </c>
      <c r="N90" s="32">
        <v>35</v>
      </c>
      <c r="O90" s="38">
        <f t="shared" si="3"/>
        <v>320</v>
      </c>
      <c r="P90" s="38">
        <f t="shared" si="4"/>
        <v>350</v>
      </c>
      <c r="Q90" s="39">
        <f t="shared" si="5"/>
        <v>112000</v>
      </c>
      <c r="R90" s="35">
        <v>285</v>
      </c>
      <c r="S90" s="35">
        <v>350</v>
      </c>
      <c r="T90" s="40">
        <f t="shared" si="2"/>
        <v>99750</v>
      </c>
      <c r="U90" s="39">
        <f t="shared" si="6"/>
        <v>100</v>
      </c>
      <c r="V90" s="35">
        <f t="shared" si="7"/>
        <v>0</v>
      </c>
      <c r="W90" s="35">
        <v>0</v>
      </c>
      <c r="X90" s="40">
        <f t="shared" si="9"/>
        <v>0</v>
      </c>
      <c r="Y90" s="26"/>
      <c r="AA90" s="41"/>
    </row>
    <row r="91" spans="2:27" ht="60" customHeight="1" hidden="1">
      <c r="B91" s="42"/>
      <c r="C91" s="42" t="s">
        <v>31</v>
      </c>
      <c r="D91" s="42" t="s">
        <v>11</v>
      </c>
      <c r="E91" s="42">
        <v>1</v>
      </c>
      <c r="F91" s="42"/>
      <c r="G91" s="42"/>
      <c r="H91" s="32">
        <f t="shared" si="0"/>
        <v>0</v>
      </c>
      <c r="I91" s="42"/>
      <c r="J91" s="42"/>
      <c r="K91" s="42"/>
      <c r="L91" s="42"/>
      <c r="M91" s="38">
        <f t="shared" si="1"/>
        <v>0</v>
      </c>
      <c r="N91" s="32"/>
      <c r="O91" s="38">
        <f t="shared" si="3"/>
        <v>0</v>
      </c>
      <c r="P91" s="38">
        <f t="shared" si="4"/>
        <v>0</v>
      </c>
      <c r="Q91" s="39">
        <f t="shared" si="5"/>
        <v>0</v>
      </c>
      <c r="R91" s="35"/>
      <c r="S91" s="35"/>
      <c r="T91" s="40">
        <f t="shared" si="2"/>
        <v>0</v>
      </c>
      <c r="U91" s="39" t="e">
        <f t="shared" si="6"/>
        <v>#DIV/0!</v>
      </c>
      <c r="V91" s="35">
        <f t="shared" si="7"/>
        <v>0</v>
      </c>
      <c r="W91" s="35">
        <f t="shared" si="8"/>
        <v>0</v>
      </c>
      <c r="X91" s="40">
        <f t="shared" si="9"/>
        <v>0</v>
      </c>
      <c r="Y91" s="26"/>
      <c r="AA91" s="41"/>
    </row>
    <row r="92" spans="2:27" ht="60" customHeight="1" hidden="1">
      <c r="B92" s="42"/>
      <c r="C92" s="42" t="s">
        <v>32</v>
      </c>
      <c r="D92" s="42" t="s">
        <v>11</v>
      </c>
      <c r="E92" s="42">
        <v>1</v>
      </c>
      <c r="F92" s="42"/>
      <c r="G92" s="42"/>
      <c r="H92" s="32">
        <f t="shared" si="0"/>
        <v>0</v>
      </c>
      <c r="I92" s="42"/>
      <c r="J92" s="42"/>
      <c r="K92" s="42"/>
      <c r="L92" s="42"/>
      <c r="M92" s="38">
        <f t="shared" si="1"/>
        <v>0</v>
      </c>
      <c r="N92" s="32"/>
      <c r="O92" s="38">
        <f t="shared" si="3"/>
        <v>0</v>
      </c>
      <c r="P92" s="38">
        <f t="shared" si="4"/>
        <v>0</v>
      </c>
      <c r="Q92" s="39">
        <f t="shared" si="5"/>
        <v>0</v>
      </c>
      <c r="R92" s="35"/>
      <c r="S92" s="35"/>
      <c r="T92" s="40">
        <f t="shared" si="2"/>
        <v>0</v>
      </c>
      <c r="U92" s="39" t="e">
        <f t="shared" si="6"/>
        <v>#DIV/0!</v>
      </c>
      <c r="V92" s="35">
        <f t="shared" si="7"/>
        <v>0</v>
      </c>
      <c r="W92" s="35">
        <f t="shared" si="8"/>
        <v>0</v>
      </c>
      <c r="X92" s="40">
        <f t="shared" si="9"/>
        <v>0</v>
      </c>
      <c r="AA92" s="41"/>
    </row>
    <row r="93" spans="2:27" ht="60" customHeight="1" hidden="1">
      <c r="B93" s="32"/>
      <c r="C93" s="32"/>
      <c r="D93" s="37"/>
      <c r="E93" s="37"/>
      <c r="F93" s="37"/>
      <c r="G93" s="37"/>
      <c r="H93" s="32">
        <f t="shared" si="0"/>
        <v>0</v>
      </c>
      <c r="I93" s="37"/>
      <c r="J93" s="37"/>
      <c r="K93" s="37"/>
      <c r="L93" s="37"/>
      <c r="M93" s="38">
        <f t="shared" si="1"/>
        <v>0</v>
      </c>
      <c r="N93" s="32"/>
      <c r="O93" s="38">
        <f t="shared" si="3"/>
        <v>0</v>
      </c>
      <c r="P93" s="38">
        <f t="shared" si="4"/>
        <v>0</v>
      </c>
      <c r="Q93" s="39">
        <f t="shared" si="5"/>
        <v>0</v>
      </c>
      <c r="R93" s="35"/>
      <c r="S93" s="35"/>
      <c r="T93" s="40">
        <f t="shared" si="2"/>
        <v>0</v>
      </c>
      <c r="U93" s="39" t="e">
        <f t="shared" si="6"/>
        <v>#DIV/0!</v>
      </c>
      <c r="V93" s="35">
        <f t="shared" si="7"/>
        <v>0</v>
      </c>
      <c r="W93" s="35">
        <f t="shared" si="8"/>
        <v>0</v>
      </c>
      <c r="X93" s="40">
        <f t="shared" si="9"/>
        <v>0</v>
      </c>
      <c r="AA93" s="41"/>
    </row>
    <row r="94" spans="2:27" ht="60" customHeight="1">
      <c r="B94" s="32">
        <v>8</v>
      </c>
      <c r="C94" s="32" t="s">
        <v>45</v>
      </c>
      <c r="D94" s="37" t="s">
        <v>8</v>
      </c>
      <c r="E94" s="37">
        <v>2</v>
      </c>
      <c r="F94" s="37">
        <v>320</v>
      </c>
      <c r="G94" s="37">
        <v>30</v>
      </c>
      <c r="H94" s="32">
        <f t="shared" si="0"/>
        <v>9600</v>
      </c>
      <c r="I94" s="37"/>
      <c r="J94" s="37"/>
      <c r="K94" s="37"/>
      <c r="L94" s="37"/>
      <c r="M94" s="38">
        <f t="shared" si="1"/>
        <v>0</v>
      </c>
      <c r="N94" s="32"/>
      <c r="O94" s="38">
        <f t="shared" si="3"/>
        <v>320</v>
      </c>
      <c r="P94" s="38">
        <v>30</v>
      </c>
      <c r="Q94" s="39">
        <f t="shared" si="5"/>
        <v>9600</v>
      </c>
      <c r="R94" s="35"/>
      <c r="S94" s="35"/>
      <c r="T94" s="40">
        <f t="shared" si="2"/>
        <v>0</v>
      </c>
      <c r="U94" s="39">
        <f t="shared" si="6"/>
        <v>0</v>
      </c>
      <c r="V94" s="35">
        <f t="shared" si="7"/>
        <v>320</v>
      </c>
      <c r="W94" s="35">
        <f t="shared" si="8"/>
        <v>30</v>
      </c>
      <c r="X94" s="40">
        <f t="shared" si="9"/>
        <v>9600</v>
      </c>
      <c r="Y94" s="26"/>
      <c r="AA94" s="41"/>
    </row>
    <row r="95" spans="2:27" ht="60" customHeight="1">
      <c r="B95" s="32">
        <v>9</v>
      </c>
      <c r="C95" s="32" t="s">
        <v>16</v>
      </c>
      <c r="D95" s="37" t="s">
        <v>11</v>
      </c>
      <c r="E95" s="37">
        <v>1</v>
      </c>
      <c r="F95" s="37">
        <v>160</v>
      </c>
      <c r="G95" s="37">
        <v>45</v>
      </c>
      <c r="H95" s="32">
        <f t="shared" si="0"/>
        <v>7200</v>
      </c>
      <c r="I95" s="37" t="s">
        <v>11</v>
      </c>
      <c r="J95" s="37">
        <v>1</v>
      </c>
      <c r="K95" s="37">
        <v>151</v>
      </c>
      <c r="L95" s="37">
        <f>G95</f>
        <v>45</v>
      </c>
      <c r="M95" s="38">
        <f t="shared" si="1"/>
        <v>6795</v>
      </c>
      <c r="N95" s="32">
        <v>2</v>
      </c>
      <c r="O95" s="38">
        <f t="shared" si="3"/>
        <v>311</v>
      </c>
      <c r="P95" s="38">
        <f t="shared" si="4"/>
        <v>45</v>
      </c>
      <c r="Q95" s="39">
        <f t="shared" si="5"/>
        <v>13995</v>
      </c>
      <c r="R95" s="35">
        <v>158</v>
      </c>
      <c r="S95" s="35">
        <v>45</v>
      </c>
      <c r="T95" s="40">
        <f t="shared" si="2"/>
        <v>7110</v>
      </c>
      <c r="U95" s="39">
        <f t="shared" si="6"/>
        <v>51.446945337620576</v>
      </c>
      <c r="V95" s="35">
        <f t="shared" si="7"/>
        <v>151</v>
      </c>
      <c r="W95" s="35">
        <f t="shared" si="8"/>
        <v>45</v>
      </c>
      <c r="X95" s="40">
        <f t="shared" si="9"/>
        <v>6795</v>
      </c>
      <c r="Y95" s="26"/>
      <c r="AA95" s="41"/>
    </row>
    <row r="96" spans="2:27" ht="60" customHeight="1">
      <c r="B96" s="32">
        <v>10</v>
      </c>
      <c r="C96" s="32" t="s">
        <v>119</v>
      </c>
      <c r="D96" s="37" t="s">
        <v>10</v>
      </c>
      <c r="E96" s="37">
        <v>1</v>
      </c>
      <c r="F96" s="37">
        <v>160</v>
      </c>
      <c r="G96" s="37">
        <v>450</v>
      </c>
      <c r="H96" s="32">
        <f t="shared" si="0"/>
        <v>72000</v>
      </c>
      <c r="I96" s="37" t="s">
        <v>10</v>
      </c>
      <c r="J96" s="37">
        <v>1</v>
      </c>
      <c r="K96" s="37">
        <v>151</v>
      </c>
      <c r="L96" s="37">
        <f aca="true" t="shared" si="12" ref="L96:L122">G96</f>
        <v>450</v>
      </c>
      <c r="M96" s="38">
        <f t="shared" si="1"/>
        <v>67950</v>
      </c>
      <c r="N96" s="32"/>
      <c r="O96" s="38">
        <f t="shared" si="3"/>
        <v>311</v>
      </c>
      <c r="P96" s="38">
        <f t="shared" si="4"/>
        <v>450</v>
      </c>
      <c r="Q96" s="39">
        <f t="shared" si="5"/>
        <v>139950</v>
      </c>
      <c r="R96" s="35">
        <v>160</v>
      </c>
      <c r="S96" s="35">
        <v>450</v>
      </c>
      <c r="T96" s="40">
        <f t="shared" si="2"/>
        <v>72000</v>
      </c>
      <c r="U96" s="39">
        <f t="shared" si="6"/>
        <v>51.446945337620576</v>
      </c>
      <c r="V96" s="35">
        <f t="shared" si="7"/>
        <v>151</v>
      </c>
      <c r="W96" s="35">
        <f t="shared" si="8"/>
        <v>450</v>
      </c>
      <c r="X96" s="40">
        <f t="shared" si="9"/>
        <v>67950</v>
      </c>
      <c r="Y96" s="26"/>
      <c r="AA96" s="41"/>
    </row>
    <row r="97" spans="2:27" ht="60" customHeight="1" hidden="1">
      <c r="B97" s="42"/>
      <c r="C97" s="42" t="s">
        <v>33</v>
      </c>
      <c r="D97" s="42" t="s">
        <v>11</v>
      </c>
      <c r="E97" s="42">
        <v>1</v>
      </c>
      <c r="F97" s="42"/>
      <c r="G97" s="42"/>
      <c r="H97" s="32">
        <f t="shared" si="0"/>
        <v>0</v>
      </c>
      <c r="I97" s="42" t="s">
        <v>11</v>
      </c>
      <c r="J97" s="42">
        <v>1</v>
      </c>
      <c r="K97" s="42"/>
      <c r="L97" s="37">
        <f t="shared" si="12"/>
        <v>0</v>
      </c>
      <c r="M97" s="38">
        <f t="shared" si="1"/>
        <v>0</v>
      </c>
      <c r="N97" s="32"/>
      <c r="O97" s="38">
        <f t="shared" si="3"/>
        <v>0</v>
      </c>
      <c r="P97" s="38">
        <f t="shared" si="4"/>
        <v>0</v>
      </c>
      <c r="Q97" s="39">
        <f t="shared" si="5"/>
        <v>0</v>
      </c>
      <c r="R97" s="35"/>
      <c r="S97" s="35"/>
      <c r="T97" s="40">
        <f t="shared" si="2"/>
        <v>0</v>
      </c>
      <c r="U97" s="39" t="e">
        <f t="shared" si="6"/>
        <v>#DIV/0!</v>
      </c>
      <c r="V97" s="35">
        <f t="shared" si="7"/>
        <v>0</v>
      </c>
      <c r="W97" s="35">
        <f t="shared" si="8"/>
        <v>0</v>
      </c>
      <c r="X97" s="40">
        <f t="shared" si="9"/>
        <v>0</v>
      </c>
      <c r="Y97" s="26"/>
      <c r="AA97" s="41"/>
    </row>
    <row r="98" spans="2:27" ht="60" customHeight="1" hidden="1">
      <c r="B98" s="42"/>
      <c r="C98" s="42" t="s">
        <v>48</v>
      </c>
      <c r="D98" s="42" t="s">
        <v>12</v>
      </c>
      <c r="E98" s="42"/>
      <c r="F98" s="42"/>
      <c r="G98" s="42"/>
      <c r="H98" s="32">
        <f t="shared" si="0"/>
        <v>0</v>
      </c>
      <c r="I98" s="42" t="s">
        <v>12</v>
      </c>
      <c r="J98" s="42"/>
      <c r="K98" s="42"/>
      <c r="L98" s="37">
        <f t="shared" si="12"/>
        <v>0</v>
      </c>
      <c r="M98" s="38">
        <f t="shared" si="1"/>
        <v>0</v>
      </c>
      <c r="N98" s="32"/>
      <c r="O98" s="38">
        <f t="shared" si="3"/>
        <v>0</v>
      </c>
      <c r="P98" s="38">
        <f t="shared" si="4"/>
        <v>0</v>
      </c>
      <c r="Q98" s="39">
        <f t="shared" si="5"/>
        <v>0</v>
      </c>
      <c r="R98" s="35"/>
      <c r="S98" s="35"/>
      <c r="T98" s="40">
        <f t="shared" si="2"/>
        <v>0</v>
      </c>
      <c r="U98" s="39" t="e">
        <f t="shared" si="6"/>
        <v>#DIV/0!</v>
      </c>
      <c r="V98" s="35">
        <f t="shared" si="7"/>
        <v>0</v>
      </c>
      <c r="W98" s="35">
        <f t="shared" si="8"/>
        <v>0</v>
      </c>
      <c r="X98" s="40">
        <f t="shared" si="9"/>
        <v>0</v>
      </c>
      <c r="Y98" s="26"/>
      <c r="AA98" s="41"/>
    </row>
    <row r="99" spans="2:27" ht="60" customHeight="1" hidden="1">
      <c r="B99" s="42"/>
      <c r="C99" s="42" t="s">
        <v>34</v>
      </c>
      <c r="D99" s="42" t="s">
        <v>8</v>
      </c>
      <c r="E99" s="42">
        <v>1</v>
      </c>
      <c r="F99" s="42"/>
      <c r="G99" s="42"/>
      <c r="H99" s="32">
        <f t="shared" si="0"/>
        <v>0</v>
      </c>
      <c r="I99" s="42" t="s">
        <v>8</v>
      </c>
      <c r="J99" s="42">
        <v>1</v>
      </c>
      <c r="K99" s="42"/>
      <c r="L99" s="37">
        <f t="shared" si="12"/>
        <v>0</v>
      </c>
      <c r="M99" s="38">
        <f t="shared" si="1"/>
        <v>0</v>
      </c>
      <c r="N99" s="32"/>
      <c r="O99" s="38">
        <f t="shared" si="3"/>
        <v>0</v>
      </c>
      <c r="P99" s="38">
        <f t="shared" si="4"/>
        <v>0</v>
      </c>
      <c r="Q99" s="39">
        <f t="shared" si="5"/>
        <v>0</v>
      </c>
      <c r="R99" s="35"/>
      <c r="S99" s="35"/>
      <c r="T99" s="40">
        <f t="shared" si="2"/>
        <v>0</v>
      </c>
      <c r="U99" s="39" t="e">
        <f t="shared" si="6"/>
        <v>#DIV/0!</v>
      </c>
      <c r="V99" s="35">
        <f t="shared" si="7"/>
        <v>0</v>
      </c>
      <c r="W99" s="35">
        <f t="shared" si="8"/>
        <v>0</v>
      </c>
      <c r="X99" s="40">
        <f t="shared" si="9"/>
        <v>0</v>
      </c>
      <c r="Y99" s="26"/>
      <c r="AA99" s="41"/>
    </row>
    <row r="100" spans="2:27" ht="60" customHeight="1" hidden="1">
      <c r="B100" s="42"/>
      <c r="C100" s="42" t="s">
        <v>54</v>
      </c>
      <c r="D100" s="42" t="s">
        <v>12</v>
      </c>
      <c r="E100" s="42"/>
      <c r="F100" s="42"/>
      <c r="G100" s="42"/>
      <c r="H100" s="32"/>
      <c r="I100" s="42" t="s">
        <v>12</v>
      </c>
      <c r="J100" s="42"/>
      <c r="K100" s="42"/>
      <c r="L100" s="37">
        <f t="shared" si="12"/>
        <v>0</v>
      </c>
      <c r="M100" s="38"/>
      <c r="N100" s="32"/>
      <c r="O100" s="38">
        <f t="shared" si="3"/>
        <v>0</v>
      </c>
      <c r="P100" s="38">
        <f t="shared" si="4"/>
        <v>0</v>
      </c>
      <c r="Q100" s="39">
        <f t="shared" si="5"/>
        <v>0</v>
      </c>
      <c r="R100" s="35"/>
      <c r="S100" s="35"/>
      <c r="T100" s="40">
        <f t="shared" si="2"/>
        <v>0</v>
      </c>
      <c r="U100" s="39" t="e">
        <f t="shared" si="6"/>
        <v>#DIV/0!</v>
      </c>
      <c r="V100" s="35">
        <f t="shared" si="7"/>
        <v>0</v>
      </c>
      <c r="W100" s="35">
        <f t="shared" si="8"/>
        <v>0</v>
      </c>
      <c r="X100" s="40">
        <f t="shared" si="9"/>
        <v>0</v>
      </c>
      <c r="Y100" s="26"/>
      <c r="AA100" s="41"/>
    </row>
    <row r="101" spans="2:27" ht="60" customHeight="1" hidden="1">
      <c r="B101" s="42"/>
      <c r="C101" s="42" t="s">
        <v>35</v>
      </c>
      <c r="D101" s="42" t="s">
        <v>8</v>
      </c>
      <c r="E101" s="42">
        <v>1</v>
      </c>
      <c r="F101" s="42"/>
      <c r="G101" s="42"/>
      <c r="H101" s="32">
        <f t="shared" si="0"/>
        <v>0</v>
      </c>
      <c r="I101" s="42" t="s">
        <v>8</v>
      </c>
      <c r="J101" s="42">
        <v>1</v>
      </c>
      <c r="K101" s="42"/>
      <c r="L101" s="37">
        <f t="shared" si="12"/>
        <v>0</v>
      </c>
      <c r="M101" s="38">
        <f t="shared" si="1"/>
        <v>0</v>
      </c>
      <c r="N101" s="32"/>
      <c r="O101" s="38">
        <f t="shared" si="3"/>
        <v>0</v>
      </c>
      <c r="P101" s="38">
        <f t="shared" si="4"/>
        <v>0</v>
      </c>
      <c r="Q101" s="39">
        <f t="shared" si="5"/>
        <v>0</v>
      </c>
      <c r="R101" s="35"/>
      <c r="S101" s="35"/>
      <c r="T101" s="40">
        <f t="shared" si="2"/>
        <v>0</v>
      </c>
      <c r="U101" s="39" t="e">
        <f t="shared" si="6"/>
        <v>#DIV/0!</v>
      </c>
      <c r="V101" s="35">
        <f t="shared" si="7"/>
        <v>0</v>
      </c>
      <c r="W101" s="35">
        <f t="shared" si="8"/>
        <v>0</v>
      </c>
      <c r="X101" s="40">
        <f t="shared" si="9"/>
        <v>0</v>
      </c>
      <c r="Y101" s="26"/>
      <c r="AA101" s="41"/>
    </row>
    <row r="102" spans="2:27" ht="60" customHeight="1" hidden="1">
      <c r="B102" s="42"/>
      <c r="C102" s="42" t="s">
        <v>57</v>
      </c>
      <c r="D102" s="42" t="s">
        <v>12</v>
      </c>
      <c r="E102" s="42"/>
      <c r="F102" s="42"/>
      <c r="G102" s="42"/>
      <c r="H102" s="32"/>
      <c r="I102" s="42" t="s">
        <v>12</v>
      </c>
      <c r="J102" s="42"/>
      <c r="K102" s="42"/>
      <c r="L102" s="37">
        <f t="shared" si="12"/>
        <v>0</v>
      </c>
      <c r="M102" s="38"/>
      <c r="N102" s="32"/>
      <c r="O102" s="38">
        <f t="shared" si="3"/>
        <v>0</v>
      </c>
      <c r="P102" s="38">
        <f t="shared" si="4"/>
        <v>0</v>
      </c>
      <c r="Q102" s="39">
        <f t="shared" si="5"/>
        <v>0</v>
      </c>
      <c r="R102" s="35"/>
      <c r="S102" s="35"/>
      <c r="T102" s="40">
        <f t="shared" si="2"/>
        <v>0</v>
      </c>
      <c r="U102" s="39" t="e">
        <f t="shared" si="6"/>
        <v>#DIV/0!</v>
      </c>
      <c r="V102" s="35">
        <f t="shared" si="7"/>
        <v>0</v>
      </c>
      <c r="W102" s="35">
        <f t="shared" si="8"/>
        <v>0</v>
      </c>
      <c r="X102" s="40">
        <f t="shared" si="9"/>
        <v>0</v>
      </c>
      <c r="Y102" s="26"/>
      <c r="AA102" s="41"/>
    </row>
    <row r="103" spans="2:27" ht="60" customHeight="1" hidden="1">
      <c r="B103" s="42"/>
      <c r="C103" s="42" t="s">
        <v>59</v>
      </c>
      <c r="D103" s="42" t="s">
        <v>8</v>
      </c>
      <c r="E103" s="42">
        <v>2</v>
      </c>
      <c r="F103" s="42"/>
      <c r="G103" s="42"/>
      <c r="H103" s="32">
        <f t="shared" si="0"/>
        <v>0</v>
      </c>
      <c r="I103" s="42" t="s">
        <v>8</v>
      </c>
      <c r="J103" s="42">
        <v>2</v>
      </c>
      <c r="K103" s="42"/>
      <c r="L103" s="37">
        <f t="shared" si="12"/>
        <v>0</v>
      </c>
      <c r="M103" s="38">
        <f t="shared" si="1"/>
        <v>0</v>
      </c>
      <c r="N103" s="32"/>
      <c r="O103" s="38">
        <f t="shared" si="3"/>
        <v>0</v>
      </c>
      <c r="P103" s="38">
        <f t="shared" si="4"/>
        <v>0</v>
      </c>
      <c r="Q103" s="39">
        <f t="shared" si="5"/>
        <v>0</v>
      </c>
      <c r="R103" s="35"/>
      <c r="S103" s="35"/>
      <c r="T103" s="40">
        <f t="shared" si="2"/>
        <v>0</v>
      </c>
      <c r="U103" s="39" t="e">
        <f t="shared" si="6"/>
        <v>#DIV/0!</v>
      </c>
      <c r="V103" s="35">
        <f t="shared" si="7"/>
        <v>0</v>
      </c>
      <c r="W103" s="35">
        <f t="shared" si="8"/>
        <v>0</v>
      </c>
      <c r="X103" s="40">
        <f t="shared" si="9"/>
        <v>0</v>
      </c>
      <c r="Y103" s="26"/>
      <c r="AA103" s="41"/>
    </row>
    <row r="104" spans="2:27" ht="60" customHeight="1" hidden="1">
      <c r="B104" s="42"/>
      <c r="C104" s="42" t="s">
        <v>60</v>
      </c>
      <c r="D104" s="42" t="s">
        <v>12</v>
      </c>
      <c r="E104" s="42"/>
      <c r="F104" s="42"/>
      <c r="G104" s="42"/>
      <c r="H104" s="32"/>
      <c r="I104" s="42" t="s">
        <v>12</v>
      </c>
      <c r="J104" s="42"/>
      <c r="K104" s="42"/>
      <c r="L104" s="37">
        <f t="shared" si="12"/>
        <v>0</v>
      </c>
      <c r="M104" s="38"/>
      <c r="N104" s="32"/>
      <c r="O104" s="38">
        <f t="shared" si="3"/>
        <v>0</v>
      </c>
      <c r="P104" s="38">
        <f t="shared" si="4"/>
        <v>0</v>
      </c>
      <c r="Q104" s="39">
        <f t="shared" si="5"/>
        <v>0</v>
      </c>
      <c r="R104" s="35"/>
      <c r="S104" s="35"/>
      <c r="T104" s="40">
        <f t="shared" si="2"/>
        <v>0</v>
      </c>
      <c r="U104" s="39" t="e">
        <f t="shared" si="6"/>
        <v>#DIV/0!</v>
      </c>
      <c r="V104" s="35">
        <f t="shared" si="7"/>
        <v>0</v>
      </c>
      <c r="W104" s="35">
        <f t="shared" si="8"/>
        <v>0</v>
      </c>
      <c r="X104" s="40">
        <f t="shared" si="9"/>
        <v>0</v>
      </c>
      <c r="AA104" s="41"/>
    </row>
    <row r="105" spans="2:27" ht="60" customHeight="1" hidden="1">
      <c r="B105" s="42"/>
      <c r="C105" s="42" t="s">
        <v>37</v>
      </c>
      <c r="D105" s="42" t="s">
        <v>11</v>
      </c>
      <c r="E105" s="42">
        <v>1</v>
      </c>
      <c r="F105" s="42"/>
      <c r="G105" s="42"/>
      <c r="H105" s="32">
        <f t="shared" si="0"/>
        <v>0</v>
      </c>
      <c r="I105" s="42" t="s">
        <v>11</v>
      </c>
      <c r="J105" s="42">
        <v>1</v>
      </c>
      <c r="K105" s="42"/>
      <c r="L105" s="37">
        <f t="shared" si="12"/>
        <v>0</v>
      </c>
      <c r="M105" s="38">
        <f t="shared" si="1"/>
        <v>0</v>
      </c>
      <c r="N105" s="32"/>
      <c r="O105" s="38">
        <f t="shared" si="3"/>
        <v>0</v>
      </c>
      <c r="P105" s="38">
        <f t="shared" si="4"/>
        <v>0</v>
      </c>
      <c r="Q105" s="39">
        <f t="shared" si="5"/>
        <v>0</v>
      </c>
      <c r="R105" s="35"/>
      <c r="S105" s="35"/>
      <c r="T105" s="40">
        <f t="shared" si="2"/>
        <v>0</v>
      </c>
      <c r="U105" s="39" t="e">
        <f t="shared" si="6"/>
        <v>#DIV/0!</v>
      </c>
      <c r="V105" s="35">
        <f t="shared" si="7"/>
        <v>0</v>
      </c>
      <c r="W105" s="35">
        <f t="shared" si="8"/>
        <v>0</v>
      </c>
      <c r="X105" s="40">
        <f t="shared" si="9"/>
        <v>0</v>
      </c>
      <c r="AA105" s="41"/>
    </row>
    <row r="106" spans="2:27" ht="60" customHeight="1">
      <c r="B106" s="46">
        <v>13</v>
      </c>
      <c r="C106" s="46" t="s">
        <v>17</v>
      </c>
      <c r="D106" s="47" t="s">
        <v>10</v>
      </c>
      <c r="E106" s="37">
        <v>1</v>
      </c>
      <c r="F106" s="37">
        <v>160</v>
      </c>
      <c r="G106" s="37">
        <v>540</v>
      </c>
      <c r="H106" s="46">
        <f t="shared" si="0"/>
        <v>86400</v>
      </c>
      <c r="I106" s="47" t="s">
        <v>10</v>
      </c>
      <c r="J106" s="37">
        <v>1</v>
      </c>
      <c r="K106" s="37">
        <v>151</v>
      </c>
      <c r="L106" s="37">
        <f t="shared" si="12"/>
        <v>540</v>
      </c>
      <c r="M106" s="38">
        <f t="shared" si="1"/>
        <v>81540</v>
      </c>
      <c r="N106" s="32"/>
      <c r="O106" s="38">
        <f>F106+K106</f>
        <v>311</v>
      </c>
      <c r="P106" s="35">
        <v>540</v>
      </c>
      <c r="Q106" s="39">
        <f t="shared" si="5"/>
        <v>167940</v>
      </c>
      <c r="R106" s="35"/>
      <c r="S106" s="35"/>
      <c r="T106" s="40"/>
      <c r="U106" s="39"/>
      <c r="V106" s="35"/>
      <c r="W106" s="35"/>
      <c r="X106" s="40"/>
      <c r="Y106" s="26"/>
      <c r="AA106" s="41"/>
    </row>
    <row r="107" spans="2:27" ht="60" customHeight="1">
      <c r="B107" s="32"/>
      <c r="C107" s="32"/>
      <c r="D107" s="37"/>
      <c r="E107" s="37"/>
      <c r="F107" s="37"/>
      <c r="G107" s="37"/>
      <c r="H107" s="32"/>
      <c r="I107" s="37"/>
      <c r="J107" s="37"/>
      <c r="K107" s="37"/>
      <c r="L107" s="37"/>
      <c r="M107" s="38"/>
      <c r="N107" s="32"/>
      <c r="O107" s="38">
        <f t="shared" si="3"/>
        <v>0</v>
      </c>
      <c r="P107" s="38">
        <f t="shared" si="4"/>
        <v>0</v>
      </c>
      <c r="Q107" s="39">
        <f t="shared" si="5"/>
        <v>0</v>
      </c>
      <c r="R107" s="35"/>
      <c r="S107" s="35"/>
      <c r="T107" s="40"/>
      <c r="U107" s="39"/>
      <c r="V107" s="35"/>
      <c r="W107" s="35"/>
      <c r="X107" s="40"/>
      <c r="Y107" s="26"/>
      <c r="AA107" s="41"/>
    </row>
    <row r="108" spans="2:27" ht="60" customHeight="1">
      <c r="B108" s="32"/>
      <c r="C108" s="32" t="s">
        <v>1</v>
      </c>
      <c r="D108" s="37"/>
      <c r="E108" s="37"/>
      <c r="F108" s="37"/>
      <c r="G108" s="37"/>
      <c r="H108" s="32">
        <f t="shared" si="0"/>
        <v>0</v>
      </c>
      <c r="I108" s="37"/>
      <c r="J108" s="37"/>
      <c r="K108" s="37"/>
      <c r="L108" s="37">
        <f t="shared" si="12"/>
        <v>0</v>
      </c>
      <c r="M108" s="38">
        <f t="shared" si="1"/>
        <v>0</v>
      </c>
      <c r="N108" s="32"/>
      <c r="O108" s="38">
        <f t="shared" si="3"/>
        <v>0</v>
      </c>
      <c r="P108" s="38">
        <f t="shared" si="4"/>
        <v>0</v>
      </c>
      <c r="Q108" s="39">
        <f t="shared" si="5"/>
        <v>0</v>
      </c>
      <c r="R108" s="35"/>
      <c r="S108" s="35"/>
      <c r="T108" s="40">
        <f t="shared" si="2"/>
        <v>0</v>
      </c>
      <c r="U108" s="39"/>
      <c r="V108" s="35">
        <f t="shared" si="7"/>
        <v>0</v>
      </c>
      <c r="W108" s="35">
        <f t="shared" si="8"/>
        <v>0</v>
      </c>
      <c r="X108" s="40">
        <f>V108*W108</f>
        <v>0</v>
      </c>
      <c r="Y108" s="26"/>
      <c r="AA108" s="41"/>
    </row>
    <row r="109" spans="2:27" ht="60" customHeight="1">
      <c r="B109" s="32">
        <v>11</v>
      </c>
      <c r="C109" s="32" t="s">
        <v>18</v>
      </c>
      <c r="D109" s="37" t="s">
        <v>11</v>
      </c>
      <c r="E109" s="37">
        <v>1</v>
      </c>
      <c r="F109" s="37">
        <v>160</v>
      </c>
      <c r="G109" s="37">
        <v>550</v>
      </c>
      <c r="H109" s="32">
        <f t="shared" si="0"/>
        <v>88000</v>
      </c>
      <c r="I109" s="37" t="s">
        <v>11</v>
      </c>
      <c r="J109" s="37">
        <v>1</v>
      </c>
      <c r="K109" s="37">
        <v>151</v>
      </c>
      <c r="L109" s="37">
        <f t="shared" si="12"/>
        <v>550</v>
      </c>
      <c r="M109" s="38">
        <f t="shared" si="1"/>
        <v>83050</v>
      </c>
      <c r="N109" s="32">
        <v>15</v>
      </c>
      <c r="O109" s="38">
        <f t="shared" si="3"/>
        <v>311</v>
      </c>
      <c r="P109" s="38">
        <f t="shared" si="4"/>
        <v>550</v>
      </c>
      <c r="Q109" s="39">
        <f t="shared" si="5"/>
        <v>171050</v>
      </c>
      <c r="R109" s="35">
        <v>145</v>
      </c>
      <c r="S109" s="35">
        <v>550</v>
      </c>
      <c r="T109" s="40">
        <f t="shared" si="2"/>
        <v>79750</v>
      </c>
      <c r="U109" s="39">
        <f t="shared" si="6"/>
        <v>51.446945337620576</v>
      </c>
      <c r="V109" s="35">
        <f t="shared" si="7"/>
        <v>151</v>
      </c>
      <c r="W109" s="35">
        <f t="shared" si="8"/>
        <v>550</v>
      </c>
      <c r="X109" s="40">
        <f>V109*W109</f>
        <v>83050</v>
      </c>
      <c r="Y109" s="26"/>
      <c r="AA109" s="41"/>
    </row>
    <row r="110" spans="2:27" ht="60" customHeight="1">
      <c r="B110" s="32">
        <v>12</v>
      </c>
      <c r="C110" s="32" t="s">
        <v>19</v>
      </c>
      <c r="D110" s="37" t="s">
        <v>11</v>
      </c>
      <c r="E110" s="37">
        <v>1</v>
      </c>
      <c r="F110" s="37">
        <v>160</v>
      </c>
      <c r="G110" s="37">
        <v>600</v>
      </c>
      <c r="H110" s="32">
        <f t="shared" si="0"/>
        <v>96000</v>
      </c>
      <c r="I110" s="37" t="s">
        <v>11</v>
      </c>
      <c r="J110" s="37">
        <v>1</v>
      </c>
      <c r="K110" s="37">
        <v>151</v>
      </c>
      <c r="L110" s="37">
        <f t="shared" si="12"/>
        <v>600</v>
      </c>
      <c r="M110" s="38">
        <f t="shared" si="1"/>
        <v>90600</v>
      </c>
      <c r="N110" s="32">
        <v>31</v>
      </c>
      <c r="O110" s="38">
        <f t="shared" si="3"/>
        <v>311</v>
      </c>
      <c r="P110" s="38">
        <f t="shared" si="4"/>
        <v>600</v>
      </c>
      <c r="Q110" s="39">
        <f t="shared" si="5"/>
        <v>186600</v>
      </c>
      <c r="R110" s="35">
        <v>129</v>
      </c>
      <c r="S110" s="35">
        <v>600</v>
      </c>
      <c r="T110" s="40">
        <f t="shared" si="2"/>
        <v>77400</v>
      </c>
      <c r="U110" s="39">
        <f t="shared" si="6"/>
        <v>51.446945337620576</v>
      </c>
      <c r="V110" s="35">
        <f t="shared" si="7"/>
        <v>151</v>
      </c>
      <c r="W110" s="35">
        <f t="shared" si="8"/>
        <v>600</v>
      </c>
      <c r="X110" s="40">
        <f>V110*W110</f>
        <v>90600</v>
      </c>
      <c r="Y110" s="26"/>
      <c r="AA110" s="41"/>
    </row>
    <row r="111" spans="2:27" ht="60" customHeight="1">
      <c r="B111" s="46">
        <v>16</v>
      </c>
      <c r="C111" s="46" t="s">
        <v>20</v>
      </c>
      <c r="D111" s="47" t="s">
        <v>11</v>
      </c>
      <c r="E111" s="37">
        <v>1</v>
      </c>
      <c r="F111" s="37">
        <v>160</v>
      </c>
      <c r="G111" s="37">
        <v>96</v>
      </c>
      <c r="H111" s="46">
        <f t="shared" si="0"/>
        <v>15360</v>
      </c>
      <c r="I111" s="47"/>
      <c r="J111" s="37"/>
      <c r="K111" s="37"/>
      <c r="L111" s="37"/>
      <c r="M111" s="38">
        <f t="shared" si="1"/>
        <v>0</v>
      </c>
      <c r="N111" s="32"/>
      <c r="O111" s="38">
        <f t="shared" si="3"/>
        <v>160</v>
      </c>
      <c r="P111" s="35">
        <v>96</v>
      </c>
      <c r="Q111" s="39">
        <f t="shared" si="5"/>
        <v>15360</v>
      </c>
      <c r="R111" s="35"/>
      <c r="S111" s="35"/>
      <c r="T111" s="40"/>
      <c r="U111" s="39"/>
      <c r="V111" s="35"/>
      <c r="W111" s="35"/>
      <c r="X111" s="40"/>
      <c r="Y111" s="26"/>
      <c r="AA111" s="41"/>
    </row>
    <row r="112" spans="2:27" ht="60" customHeight="1">
      <c r="B112" s="32">
        <v>13</v>
      </c>
      <c r="C112" s="32" t="s">
        <v>38</v>
      </c>
      <c r="D112" s="37" t="s">
        <v>11</v>
      </c>
      <c r="E112" s="37">
        <v>1</v>
      </c>
      <c r="F112" s="37">
        <v>160</v>
      </c>
      <c r="G112" s="37">
        <v>50</v>
      </c>
      <c r="H112" s="32">
        <f t="shared" si="0"/>
        <v>8000</v>
      </c>
      <c r="I112" s="37" t="s">
        <v>11</v>
      </c>
      <c r="J112" s="37">
        <v>1</v>
      </c>
      <c r="K112" s="37">
        <v>151</v>
      </c>
      <c r="L112" s="37">
        <f t="shared" si="12"/>
        <v>50</v>
      </c>
      <c r="M112" s="38">
        <f t="shared" si="1"/>
        <v>7550</v>
      </c>
      <c r="N112" s="32"/>
      <c r="O112" s="38">
        <f t="shared" si="3"/>
        <v>311</v>
      </c>
      <c r="P112" s="38">
        <v>50</v>
      </c>
      <c r="Q112" s="39">
        <f t="shared" si="5"/>
        <v>15550</v>
      </c>
      <c r="R112" s="35"/>
      <c r="S112" s="35"/>
      <c r="T112" s="40">
        <f t="shared" si="2"/>
        <v>0</v>
      </c>
      <c r="U112" s="39">
        <f t="shared" si="6"/>
        <v>0</v>
      </c>
      <c r="V112" s="35">
        <f t="shared" si="7"/>
        <v>311</v>
      </c>
      <c r="W112" s="35">
        <f t="shared" si="8"/>
        <v>50</v>
      </c>
      <c r="X112" s="40">
        <f>V112*W112</f>
        <v>15550</v>
      </c>
      <c r="Y112" s="26"/>
      <c r="AA112" s="41"/>
    </row>
    <row r="113" spans="2:27" ht="60" customHeight="1">
      <c r="B113" s="32"/>
      <c r="C113" s="32"/>
      <c r="D113" s="37"/>
      <c r="E113" s="37"/>
      <c r="F113" s="37"/>
      <c r="G113" s="37"/>
      <c r="H113" s="32"/>
      <c r="I113" s="37"/>
      <c r="J113" s="37"/>
      <c r="K113" s="37"/>
      <c r="L113" s="37"/>
      <c r="M113" s="38"/>
      <c r="N113" s="32"/>
      <c r="O113" s="38">
        <f t="shared" si="3"/>
        <v>0</v>
      </c>
      <c r="P113" s="38">
        <f t="shared" si="4"/>
        <v>0</v>
      </c>
      <c r="Q113" s="39">
        <f t="shared" si="5"/>
        <v>0</v>
      </c>
      <c r="R113" s="35"/>
      <c r="S113" s="35"/>
      <c r="T113" s="40"/>
      <c r="U113" s="39"/>
      <c r="V113" s="35"/>
      <c r="W113" s="35"/>
      <c r="X113" s="40"/>
      <c r="Y113" s="26"/>
      <c r="AA113" s="41"/>
    </row>
    <row r="114" spans="2:27" ht="60" customHeight="1">
      <c r="B114" s="32"/>
      <c r="C114" s="32" t="s">
        <v>2</v>
      </c>
      <c r="D114" s="37"/>
      <c r="E114" s="37"/>
      <c r="F114" s="37"/>
      <c r="G114" s="37"/>
      <c r="H114" s="32"/>
      <c r="I114" s="37"/>
      <c r="J114" s="37"/>
      <c r="K114" s="37"/>
      <c r="L114" s="37"/>
      <c r="M114" s="38"/>
      <c r="N114" s="32"/>
      <c r="O114" s="38">
        <f t="shared" si="3"/>
        <v>0</v>
      </c>
      <c r="P114" s="38">
        <f t="shared" si="4"/>
        <v>0</v>
      </c>
      <c r="Q114" s="39">
        <f t="shared" si="5"/>
        <v>0</v>
      </c>
      <c r="R114" s="35"/>
      <c r="S114" s="35"/>
      <c r="T114" s="40"/>
      <c r="U114" s="39"/>
      <c r="V114" s="35"/>
      <c r="W114" s="35"/>
      <c r="X114" s="40"/>
      <c r="Y114" s="26"/>
      <c r="AA114" s="41"/>
    </row>
    <row r="115" spans="2:27" ht="60" customHeight="1">
      <c r="B115" s="32">
        <v>14</v>
      </c>
      <c r="C115" s="32" t="s">
        <v>21</v>
      </c>
      <c r="D115" s="37" t="s">
        <v>12</v>
      </c>
      <c r="E115" s="37">
        <v>2</v>
      </c>
      <c r="F115" s="37">
        <v>320</v>
      </c>
      <c r="G115" s="37">
        <v>80</v>
      </c>
      <c r="H115" s="32">
        <f t="shared" si="0"/>
        <v>25600</v>
      </c>
      <c r="I115" s="37" t="s">
        <v>12</v>
      </c>
      <c r="J115" s="37">
        <v>2</v>
      </c>
      <c r="K115" s="37">
        <v>302</v>
      </c>
      <c r="L115" s="37">
        <f t="shared" si="12"/>
        <v>80</v>
      </c>
      <c r="M115" s="38">
        <f t="shared" si="1"/>
        <v>24160</v>
      </c>
      <c r="N115" s="32">
        <v>328</v>
      </c>
      <c r="O115" s="38">
        <f t="shared" si="3"/>
        <v>622</v>
      </c>
      <c r="P115" s="38">
        <v>80</v>
      </c>
      <c r="Q115" s="39">
        <f>H115+M115</f>
        <v>49760</v>
      </c>
      <c r="R115" s="35"/>
      <c r="S115" s="35"/>
      <c r="T115" s="40">
        <f t="shared" si="2"/>
        <v>0</v>
      </c>
      <c r="U115" s="39">
        <f t="shared" si="6"/>
        <v>52.73311897106109</v>
      </c>
      <c r="V115" s="35">
        <f t="shared" si="7"/>
        <v>294</v>
      </c>
      <c r="W115" s="35">
        <f t="shared" si="8"/>
        <v>80</v>
      </c>
      <c r="X115" s="40">
        <f aca="true" t="shared" si="13" ref="X115:X122">V115*W115</f>
        <v>23520</v>
      </c>
      <c r="Y115" s="26"/>
      <c r="AA115" s="41"/>
    </row>
    <row r="116" spans="2:27" ht="60" customHeight="1" hidden="1">
      <c r="B116" s="32">
        <v>15</v>
      </c>
      <c r="C116" s="32"/>
      <c r="D116" s="37"/>
      <c r="E116" s="37"/>
      <c r="F116" s="37"/>
      <c r="G116" s="37"/>
      <c r="H116" s="32"/>
      <c r="I116" s="37"/>
      <c r="J116" s="37"/>
      <c r="K116" s="37"/>
      <c r="L116" s="37"/>
      <c r="M116" s="38"/>
      <c r="N116" s="32">
        <v>322</v>
      </c>
      <c r="O116" s="38"/>
      <c r="P116" s="38"/>
      <c r="Q116" s="39"/>
      <c r="R116" s="35"/>
      <c r="S116" s="35"/>
      <c r="T116" s="40">
        <f t="shared" si="2"/>
        <v>0</v>
      </c>
      <c r="U116" s="39" t="e">
        <f t="shared" si="6"/>
        <v>#DIV/0!</v>
      </c>
      <c r="V116" s="35">
        <v>0</v>
      </c>
      <c r="W116" s="35">
        <v>0</v>
      </c>
      <c r="X116" s="40">
        <f t="shared" si="13"/>
        <v>0</v>
      </c>
      <c r="Y116" s="26"/>
      <c r="AA116" s="41"/>
    </row>
    <row r="117" spans="2:27" ht="60" customHeight="1">
      <c r="B117" s="32">
        <v>15</v>
      </c>
      <c r="C117" s="32" t="s">
        <v>22</v>
      </c>
      <c r="D117" s="37" t="s">
        <v>12</v>
      </c>
      <c r="E117" s="37">
        <v>2</v>
      </c>
      <c r="F117" s="37">
        <v>320</v>
      </c>
      <c r="G117" s="37">
        <v>60</v>
      </c>
      <c r="H117" s="32">
        <f t="shared" si="0"/>
        <v>19200</v>
      </c>
      <c r="I117" s="37" t="s">
        <v>12</v>
      </c>
      <c r="J117" s="37">
        <v>2</v>
      </c>
      <c r="K117" s="37">
        <v>302</v>
      </c>
      <c r="L117" s="37">
        <f t="shared" si="12"/>
        <v>60</v>
      </c>
      <c r="M117" s="38">
        <f t="shared" si="1"/>
        <v>18120</v>
      </c>
      <c r="N117" s="32">
        <v>322</v>
      </c>
      <c r="O117" s="38">
        <f t="shared" si="3"/>
        <v>622</v>
      </c>
      <c r="P117" s="38">
        <v>60</v>
      </c>
      <c r="Q117" s="39">
        <f t="shared" si="5"/>
        <v>37320</v>
      </c>
      <c r="R117" s="35"/>
      <c r="S117" s="35"/>
      <c r="T117" s="40">
        <f t="shared" si="2"/>
        <v>0</v>
      </c>
      <c r="U117" s="39">
        <f t="shared" si="6"/>
        <v>51.76848874598071</v>
      </c>
      <c r="V117" s="35">
        <f t="shared" si="7"/>
        <v>300</v>
      </c>
      <c r="W117" s="35">
        <f t="shared" si="8"/>
        <v>60</v>
      </c>
      <c r="X117" s="40">
        <f t="shared" si="13"/>
        <v>18000</v>
      </c>
      <c r="Y117" s="26"/>
      <c r="AA117" s="41"/>
    </row>
    <row r="118" spans="2:27" ht="60" customHeight="1">
      <c r="B118" s="32">
        <v>16</v>
      </c>
      <c r="C118" s="32" t="s">
        <v>23</v>
      </c>
      <c r="D118" s="37" t="s">
        <v>10</v>
      </c>
      <c r="E118" s="37">
        <v>2</v>
      </c>
      <c r="F118" s="37">
        <v>320</v>
      </c>
      <c r="G118" s="37">
        <v>80</v>
      </c>
      <c r="H118" s="32">
        <f t="shared" si="0"/>
        <v>25600</v>
      </c>
      <c r="I118" s="37" t="s">
        <v>10</v>
      </c>
      <c r="J118" s="37">
        <v>2</v>
      </c>
      <c r="K118" s="37">
        <v>302</v>
      </c>
      <c r="L118" s="37">
        <f t="shared" si="12"/>
        <v>80</v>
      </c>
      <c r="M118" s="38">
        <f t="shared" si="1"/>
        <v>24160</v>
      </c>
      <c r="N118" s="32">
        <v>114</v>
      </c>
      <c r="O118" s="38">
        <f t="shared" si="3"/>
        <v>622</v>
      </c>
      <c r="P118" s="38">
        <v>80</v>
      </c>
      <c r="Q118" s="39">
        <f t="shared" si="5"/>
        <v>49760</v>
      </c>
      <c r="R118" s="35"/>
      <c r="S118" s="35"/>
      <c r="T118" s="40">
        <f t="shared" si="2"/>
        <v>0</v>
      </c>
      <c r="U118" s="39">
        <f t="shared" si="6"/>
        <v>18.327974276527332</v>
      </c>
      <c r="V118" s="35">
        <f t="shared" si="7"/>
        <v>508</v>
      </c>
      <c r="W118" s="35">
        <f t="shared" si="8"/>
        <v>80</v>
      </c>
      <c r="X118" s="40">
        <f t="shared" si="13"/>
        <v>40640</v>
      </c>
      <c r="Y118" s="26"/>
      <c r="AA118" s="41"/>
    </row>
    <row r="119" spans="2:27" ht="60" customHeight="1">
      <c r="B119" s="32">
        <v>17</v>
      </c>
      <c r="C119" s="32" t="s">
        <v>24</v>
      </c>
      <c r="D119" s="37" t="s">
        <v>10</v>
      </c>
      <c r="E119" s="37">
        <v>1</v>
      </c>
      <c r="F119" s="37">
        <v>160</v>
      </c>
      <c r="G119" s="37">
        <v>100</v>
      </c>
      <c r="H119" s="32">
        <f t="shared" si="0"/>
        <v>16000</v>
      </c>
      <c r="I119" s="37" t="s">
        <v>10</v>
      </c>
      <c r="J119" s="37">
        <v>1</v>
      </c>
      <c r="K119" s="37">
        <v>151</v>
      </c>
      <c r="L119" s="37">
        <f t="shared" si="12"/>
        <v>100</v>
      </c>
      <c r="M119" s="38">
        <f t="shared" si="1"/>
        <v>15100</v>
      </c>
      <c r="N119" s="32">
        <v>7</v>
      </c>
      <c r="O119" s="38">
        <f t="shared" si="3"/>
        <v>311</v>
      </c>
      <c r="P119" s="38">
        <f t="shared" si="4"/>
        <v>100</v>
      </c>
      <c r="Q119" s="39">
        <f t="shared" si="5"/>
        <v>31100</v>
      </c>
      <c r="R119" s="35">
        <v>153</v>
      </c>
      <c r="S119" s="35">
        <v>100</v>
      </c>
      <c r="T119" s="40">
        <f t="shared" si="2"/>
        <v>15300</v>
      </c>
      <c r="U119" s="39">
        <f t="shared" si="6"/>
        <v>51.446945337620576</v>
      </c>
      <c r="V119" s="35">
        <f t="shared" si="7"/>
        <v>151</v>
      </c>
      <c r="W119" s="35">
        <f t="shared" si="8"/>
        <v>100</v>
      </c>
      <c r="X119" s="40">
        <f t="shared" si="13"/>
        <v>15100</v>
      </c>
      <c r="Y119" s="26"/>
      <c r="AA119" s="41"/>
    </row>
    <row r="120" spans="2:27" ht="60" customHeight="1">
      <c r="B120" s="32">
        <v>18</v>
      </c>
      <c r="C120" s="32" t="s">
        <v>25</v>
      </c>
      <c r="D120" s="37" t="s">
        <v>8</v>
      </c>
      <c r="E120" s="37">
        <v>4</v>
      </c>
      <c r="F120" s="37">
        <v>640</v>
      </c>
      <c r="G120" s="37">
        <v>70</v>
      </c>
      <c r="H120" s="32">
        <f t="shared" si="0"/>
        <v>44800</v>
      </c>
      <c r="I120" s="37" t="s">
        <v>8</v>
      </c>
      <c r="J120" s="37">
        <v>4</v>
      </c>
      <c r="K120" s="37">
        <v>604</v>
      </c>
      <c r="L120" s="37">
        <f t="shared" si="12"/>
        <v>70</v>
      </c>
      <c r="M120" s="38">
        <f t="shared" si="1"/>
        <v>42280</v>
      </c>
      <c r="N120" s="32">
        <v>258</v>
      </c>
      <c r="O120" s="38">
        <f t="shared" si="3"/>
        <v>1244</v>
      </c>
      <c r="P120" s="38">
        <v>70</v>
      </c>
      <c r="Q120" s="39">
        <f t="shared" si="5"/>
        <v>87080</v>
      </c>
      <c r="R120" s="35"/>
      <c r="S120" s="35"/>
      <c r="T120" s="40">
        <f t="shared" si="2"/>
        <v>0</v>
      </c>
      <c r="U120" s="39">
        <f t="shared" si="6"/>
        <v>20.739549839228296</v>
      </c>
      <c r="V120" s="35">
        <f t="shared" si="7"/>
        <v>986</v>
      </c>
      <c r="W120" s="35">
        <f t="shared" si="8"/>
        <v>70</v>
      </c>
      <c r="X120" s="40">
        <f t="shared" si="13"/>
        <v>69020</v>
      </c>
      <c r="Y120" s="26"/>
      <c r="AA120" s="41"/>
    </row>
    <row r="121" spans="2:27" ht="60" customHeight="1">
      <c r="B121" s="32">
        <v>19</v>
      </c>
      <c r="C121" s="32" t="s">
        <v>26</v>
      </c>
      <c r="D121" s="37" t="s">
        <v>8</v>
      </c>
      <c r="E121" s="37">
        <v>12</v>
      </c>
      <c r="F121" s="37">
        <v>1920</v>
      </c>
      <c r="G121" s="37">
        <v>10</v>
      </c>
      <c r="H121" s="32">
        <f t="shared" si="0"/>
        <v>19200</v>
      </c>
      <c r="I121" s="37" t="s">
        <v>8</v>
      </c>
      <c r="J121" s="37">
        <v>12</v>
      </c>
      <c r="K121" s="37">
        <v>1812</v>
      </c>
      <c r="L121" s="37">
        <f t="shared" si="12"/>
        <v>10</v>
      </c>
      <c r="M121" s="38">
        <f t="shared" si="1"/>
        <v>18120</v>
      </c>
      <c r="N121" s="32"/>
      <c r="O121" s="38">
        <f t="shared" si="3"/>
        <v>3732</v>
      </c>
      <c r="P121" s="38">
        <v>10</v>
      </c>
      <c r="Q121" s="39">
        <f t="shared" si="5"/>
        <v>37320</v>
      </c>
      <c r="R121" s="35"/>
      <c r="S121" s="35"/>
      <c r="T121" s="40">
        <f t="shared" si="2"/>
        <v>0</v>
      </c>
      <c r="U121" s="39">
        <f t="shared" si="6"/>
        <v>0</v>
      </c>
      <c r="V121" s="35">
        <f t="shared" si="7"/>
        <v>3732</v>
      </c>
      <c r="W121" s="35">
        <f t="shared" si="8"/>
        <v>10</v>
      </c>
      <c r="X121" s="40">
        <f t="shared" si="13"/>
        <v>37320</v>
      </c>
      <c r="Y121" s="26"/>
      <c r="AA121" s="41"/>
    </row>
    <row r="122" spans="2:27" ht="60" customHeight="1">
      <c r="B122" s="32">
        <v>20</v>
      </c>
      <c r="C122" s="32" t="s">
        <v>27</v>
      </c>
      <c r="D122" s="37" t="s">
        <v>8</v>
      </c>
      <c r="E122" s="37">
        <v>4</v>
      </c>
      <c r="F122" s="37">
        <v>640</v>
      </c>
      <c r="G122" s="37">
        <v>20</v>
      </c>
      <c r="H122" s="32">
        <f t="shared" si="0"/>
        <v>12800</v>
      </c>
      <c r="I122" s="37" t="s">
        <v>8</v>
      </c>
      <c r="J122" s="37">
        <v>4</v>
      </c>
      <c r="K122" s="37">
        <v>604</v>
      </c>
      <c r="L122" s="37">
        <f t="shared" si="12"/>
        <v>20</v>
      </c>
      <c r="M122" s="38">
        <f t="shared" si="1"/>
        <v>12080</v>
      </c>
      <c r="N122" s="32"/>
      <c r="O122" s="38">
        <f t="shared" si="3"/>
        <v>1244</v>
      </c>
      <c r="P122" s="38">
        <v>20</v>
      </c>
      <c r="Q122" s="39">
        <f>H122+M122</f>
        <v>24880</v>
      </c>
      <c r="R122" s="35"/>
      <c r="S122" s="35"/>
      <c r="T122" s="40">
        <f t="shared" si="2"/>
        <v>0</v>
      </c>
      <c r="U122" s="39">
        <f>(N122+R122)/(F122+K122)*100</f>
        <v>0</v>
      </c>
      <c r="V122" s="35">
        <f t="shared" si="7"/>
        <v>1244</v>
      </c>
      <c r="W122" s="35">
        <f t="shared" si="8"/>
        <v>20</v>
      </c>
      <c r="X122" s="40">
        <f t="shared" si="13"/>
        <v>24880</v>
      </c>
      <c r="Y122" s="26"/>
      <c r="AA122" s="41"/>
    </row>
    <row r="123" spans="2:27" ht="60" customHeight="1">
      <c r="B123" s="32"/>
      <c r="C123" s="32"/>
      <c r="D123" s="37"/>
      <c r="E123" s="37"/>
      <c r="F123" s="37"/>
      <c r="G123" s="37"/>
      <c r="H123" s="32"/>
      <c r="I123" s="37"/>
      <c r="J123" s="37"/>
      <c r="K123" s="37"/>
      <c r="L123" s="37"/>
      <c r="M123" s="38"/>
      <c r="N123" s="32"/>
      <c r="O123" s="38">
        <f t="shared" si="3"/>
        <v>0</v>
      </c>
      <c r="P123" s="38">
        <f t="shared" si="4"/>
        <v>0</v>
      </c>
      <c r="Q123" s="39">
        <f t="shared" si="5"/>
        <v>0</v>
      </c>
      <c r="R123" s="35"/>
      <c r="S123" s="35"/>
      <c r="T123" s="40"/>
      <c r="U123" s="39"/>
      <c r="V123" s="35"/>
      <c r="W123" s="35"/>
      <c r="X123" s="40"/>
      <c r="Y123" s="45"/>
      <c r="AA123" s="41"/>
    </row>
    <row r="124" spans="2:27" ht="60" customHeight="1">
      <c r="B124" s="32"/>
      <c r="C124" s="32" t="s">
        <v>46</v>
      </c>
      <c r="D124" s="37"/>
      <c r="E124" s="37"/>
      <c r="F124" s="37"/>
      <c r="G124" s="37"/>
      <c r="H124" s="32"/>
      <c r="I124" s="37"/>
      <c r="J124" s="37"/>
      <c r="K124" s="37"/>
      <c r="L124" s="37"/>
      <c r="M124" s="38"/>
      <c r="N124" s="32"/>
      <c r="O124" s="38">
        <f t="shared" si="3"/>
        <v>0</v>
      </c>
      <c r="P124" s="38">
        <f t="shared" si="4"/>
        <v>0</v>
      </c>
      <c r="Q124" s="39">
        <f t="shared" si="5"/>
        <v>0</v>
      </c>
      <c r="R124" s="35"/>
      <c r="S124" s="35"/>
      <c r="T124" s="40"/>
      <c r="U124" s="39"/>
      <c r="V124" s="35"/>
      <c r="W124" s="35"/>
      <c r="X124" s="40"/>
      <c r="AA124" s="41"/>
    </row>
    <row r="125" spans="2:27" ht="60" customHeight="1">
      <c r="B125" s="32">
        <v>21</v>
      </c>
      <c r="C125" s="32" t="s">
        <v>28</v>
      </c>
      <c r="D125" s="37" t="s">
        <v>8</v>
      </c>
      <c r="E125" s="37">
        <v>1</v>
      </c>
      <c r="F125" s="37">
        <v>160</v>
      </c>
      <c r="G125" s="37">
        <v>120</v>
      </c>
      <c r="H125" s="32">
        <f>G125*F125</f>
        <v>19200</v>
      </c>
      <c r="I125" s="37"/>
      <c r="J125" s="37"/>
      <c r="K125" s="37"/>
      <c r="L125" s="37">
        <v>0</v>
      </c>
      <c r="M125" s="38">
        <f>L125*K125</f>
        <v>0</v>
      </c>
      <c r="N125" s="32"/>
      <c r="O125" s="38">
        <f>F125+K125</f>
        <v>160</v>
      </c>
      <c r="P125" s="38">
        <v>120</v>
      </c>
      <c r="Q125" s="39">
        <f>H125+M125</f>
        <v>19200</v>
      </c>
      <c r="R125" s="35"/>
      <c r="S125" s="35"/>
      <c r="T125" s="40">
        <f>R125*S125</f>
        <v>0</v>
      </c>
      <c r="U125" s="39">
        <f>(N125+R125)/(F125+K125)*100</f>
        <v>0</v>
      </c>
      <c r="V125" s="35">
        <f t="shared" si="7"/>
        <v>160</v>
      </c>
      <c r="W125" s="35">
        <f t="shared" si="8"/>
        <v>120</v>
      </c>
      <c r="X125" s="40">
        <f>V125*W125</f>
        <v>19200</v>
      </c>
      <c r="AA125" s="41"/>
    </row>
    <row r="126" spans="2:27" ht="60" customHeight="1">
      <c r="B126" s="32">
        <v>22</v>
      </c>
      <c r="C126" s="32" t="s">
        <v>29</v>
      </c>
      <c r="D126" s="37" t="s">
        <v>8</v>
      </c>
      <c r="E126" s="37">
        <v>1</v>
      </c>
      <c r="F126" s="37">
        <v>160</v>
      </c>
      <c r="G126" s="37">
        <v>20</v>
      </c>
      <c r="H126" s="32">
        <f>G126*F126</f>
        <v>3200</v>
      </c>
      <c r="I126" s="37"/>
      <c r="J126" s="37"/>
      <c r="K126" s="37"/>
      <c r="L126" s="37">
        <v>0</v>
      </c>
      <c r="M126" s="38">
        <f>L126*K126</f>
        <v>0</v>
      </c>
      <c r="N126" s="32"/>
      <c r="O126" s="38">
        <f>F126+K126</f>
        <v>160</v>
      </c>
      <c r="P126" s="38">
        <v>20</v>
      </c>
      <c r="Q126" s="39">
        <f>H126+M126</f>
        <v>3200</v>
      </c>
      <c r="R126" s="35"/>
      <c r="S126" s="35"/>
      <c r="T126" s="40">
        <f>R126*S126</f>
        <v>0</v>
      </c>
      <c r="U126" s="39">
        <f>(N126+R126)/(F126+K126)*100</f>
        <v>0</v>
      </c>
      <c r="V126" s="35">
        <f>F126+K126-R126-N126</f>
        <v>160</v>
      </c>
      <c r="W126" s="35">
        <f>G126</f>
        <v>20</v>
      </c>
      <c r="X126" s="40">
        <f>V126*W126</f>
        <v>3200</v>
      </c>
      <c r="AA126" s="41"/>
    </row>
    <row r="127" spans="2:27" ht="60" customHeight="1">
      <c r="B127" s="32"/>
      <c r="C127" s="32"/>
      <c r="D127" s="37"/>
      <c r="E127" s="37"/>
      <c r="F127" s="37"/>
      <c r="G127" s="37"/>
      <c r="H127" s="32"/>
      <c r="I127" s="37"/>
      <c r="J127" s="37"/>
      <c r="K127" s="37"/>
      <c r="L127" s="37"/>
      <c r="M127" s="38"/>
      <c r="N127" s="32"/>
      <c r="O127" s="38">
        <f aca="true" t="shared" si="14" ref="O127:O140">R127+V127</f>
        <v>0</v>
      </c>
      <c r="P127" s="38">
        <f aca="true" t="shared" si="15" ref="P127:P136">S127</f>
        <v>0</v>
      </c>
      <c r="Q127" s="39">
        <f>H127+M127</f>
        <v>0</v>
      </c>
      <c r="R127" s="35"/>
      <c r="S127" s="35"/>
      <c r="T127" s="40"/>
      <c r="U127" s="39"/>
      <c r="V127" s="35"/>
      <c r="W127" s="35"/>
      <c r="X127" s="40"/>
      <c r="Y127" s="26"/>
      <c r="AA127" s="41"/>
    </row>
    <row r="128" spans="2:25" ht="60" customHeight="1">
      <c r="B128" s="48"/>
      <c r="C128" s="49" t="s">
        <v>120</v>
      </c>
      <c r="D128" s="50"/>
      <c r="E128" s="51" t="s">
        <v>121</v>
      </c>
      <c r="F128" s="50"/>
      <c r="G128" s="50"/>
      <c r="H128" s="48">
        <f>SUM(H60:H126)</f>
        <v>1062400</v>
      </c>
      <c r="I128" s="48"/>
      <c r="J128" s="48"/>
      <c r="K128" s="48"/>
      <c r="L128" s="48"/>
      <c r="M128" s="52">
        <f>SUM(M60:M126)</f>
        <v>491505</v>
      </c>
      <c r="N128" s="48"/>
      <c r="O128" s="38"/>
      <c r="P128" s="38"/>
      <c r="Q128" s="53">
        <f>SUM(Q60:Q126)</f>
        <v>1553905</v>
      </c>
      <c r="R128" s="48">
        <f>SUM(R60:R126)</f>
        <v>1972</v>
      </c>
      <c r="S128" s="48">
        <f>SUM(S60:S126)</f>
        <v>4484</v>
      </c>
      <c r="T128" s="48">
        <f>SUM(T60:T126)</f>
        <v>725576</v>
      </c>
      <c r="U128" s="48"/>
      <c r="V128" s="48"/>
      <c r="W128" s="48"/>
      <c r="X128" s="48">
        <f>SUM(X60:X126)</f>
        <v>524425</v>
      </c>
      <c r="Y128" s="26"/>
    </row>
    <row r="129" spans="2:25" ht="60" customHeight="1" hidden="1">
      <c r="B129" s="32"/>
      <c r="C129" s="32"/>
      <c r="D129" s="37"/>
      <c r="E129" s="1"/>
      <c r="F129" s="37"/>
      <c r="G129" s="37"/>
      <c r="H129" s="134">
        <f>H128+M128</f>
        <v>1553905</v>
      </c>
      <c r="I129" s="135"/>
      <c r="J129" s="135"/>
      <c r="K129" s="135"/>
      <c r="L129" s="135"/>
      <c r="M129" s="136"/>
      <c r="N129" s="32"/>
      <c r="O129" s="38">
        <f t="shared" si="14"/>
        <v>0</v>
      </c>
      <c r="P129" s="38">
        <f t="shared" si="15"/>
        <v>0</v>
      </c>
      <c r="Q129" s="34">
        <f aca="true" t="shared" si="16" ref="Q129:Q141">O129*P129</f>
        <v>0</v>
      </c>
      <c r="R129" s="32"/>
      <c r="S129" s="32"/>
      <c r="T129" s="134">
        <f>T128+X128</f>
        <v>1250001</v>
      </c>
      <c r="U129" s="135"/>
      <c r="V129" s="135"/>
      <c r="W129" s="135"/>
      <c r="X129" s="136"/>
      <c r="Y129" s="26"/>
    </row>
    <row r="130" spans="2:25" ht="123.75" customHeight="1" hidden="1">
      <c r="B130" s="32"/>
      <c r="C130" s="54" t="s">
        <v>122</v>
      </c>
      <c r="D130" s="37"/>
      <c r="E130" s="37"/>
      <c r="F130" s="37"/>
      <c r="G130" s="37"/>
      <c r="H130" s="32">
        <f aca="true" t="shared" si="17" ref="H130:H136">G130*F130</f>
        <v>0</v>
      </c>
      <c r="I130" s="37"/>
      <c r="J130" s="37"/>
      <c r="K130" s="37"/>
      <c r="L130" s="37">
        <f aca="true" t="shared" si="18" ref="L130:L136">G130</f>
        <v>0</v>
      </c>
      <c r="M130" s="38">
        <f aca="true" t="shared" si="19" ref="M130:M136">L130*K130</f>
        <v>0</v>
      </c>
      <c r="N130" s="32"/>
      <c r="O130" s="38">
        <f t="shared" si="14"/>
        <v>0</v>
      </c>
      <c r="P130" s="38">
        <f t="shared" si="15"/>
        <v>0</v>
      </c>
      <c r="Q130" s="34">
        <f t="shared" si="16"/>
        <v>0</v>
      </c>
      <c r="R130" s="35"/>
      <c r="S130" s="35"/>
      <c r="T130" s="40">
        <f aca="true" t="shared" si="20" ref="T130:T136">R130*S130</f>
        <v>0</v>
      </c>
      <c r="U130" s="39"/>
      <c r="V130" s="35">
        <f aca="true" t="shared" si="21" ref="V130:V136">F130+K130-R130-N130</f>
        <v>0</v>
      </c>
      <c r="W130" s="35">
        <f aca="true" t="shared" si="22" ref="W130:W136">G130</f>
        <v>0</v>
      </c>
      <c r="X130" s="40">
        <f aca="true" t="shared" si="23" ref="X130:X136">V130*W130</f>
        <v>0</v>
      </c>
      <c r="Y130" s="26"/>
    </row>
    <row r="131" spans="2:25" ht="112.5" customHeight="1" hidden="1">
      <c r="B131" s="32">
        <v>1</v>
      </c>
      <c r="C131" s="55" t="s">
        <v>123</v>
      </c>
      <c r="D131" s="37" t="s">
        <v>13</v>
      </c>
      <c r="E131" s="37">
        <v>1</v>
      </c>
      <c r="F131" s="37"/>
      <c r="G131" s="37">
        <f>E131*F131</f>
        <v>0</v>
      </c>
      <c r="H131" s="32">
        <f t="shared" si="17"/>
        <v>0</v>
      </c>
      <c r="I131" s="37" t="s">
        <v>13</v>
      </c>
      <c r="J131" s="37">
        <v>1</v>
      </c>
      <c r="K131" s="37"/>
      <c r="L131" s="37">
        <f t="shared" si="18"/>
        <v>0</v>
      </c>
      <c r="M131" s="38">
        <f t="shared" si="19"/>
        <v>0</v>
      </c>
      <c r="N131" s="32"/>
      <c r="O131" s="38">
        <f t="shared" si="14"/>
        <v>0</v>
      </c>
      <c r="P131" s="38">
        <f t="shared" si="15"/>
        <v>0</v>
      </c>
      <c r="Q131" s="34">
        <f t="shared" si="16"/>
        <v>0</v>
      </c>
      <c r="R131" s="35"/>
      <c r="S131" s="35"/>
      <c r="T131" s="40">
        <f t="shared" si="20"/>
        <v>0</v>
      </c>
      <c r="U131" s="39"/>
      <c r="V131" s="35">
        <f t="shared" si="21"/>
        <v>0</v>
      </c>
      <c r="W131" s="35">
        <f t="shared" si="22"/>
        <v>0</v>
      </c>
      <c r="X131" s="40">
        <f t="shared" si="23"/>
        <v>0</v>
      </c>
      <c r="Y131" s="26"/>
    </row>
    <row r="132" spans="2:25" ht="127.5" customHeight="1" hidden="1">
      <c r="B132" s="32">
        <v>2</v>
      </c>
      <c r="C132" s="55" t="s">
        <v>124</v>
      </c>
      <c r="D132" s="37" t="s">
        <v>13</v>
      </c>
      <c r="E132" s="37">
        <v>2</v>
      </c>
      <c r="F132" s="37">
        <v>350</v>
      </c>
      <c r="G132" s="37">
        <v>70</v>
      </c>
      <c r="H132" s="32">
        <f t="shared" si="17"/>
        <v>24500</v>
      </c>
      <c r="I132" s="37" t="s">
        <v>13</v>
      </c>
      <c r="J132" s="37">
        <v>2</v>
      </c>
      <c r="K132" s="37">
        <v>302</v>
      </c>
      <c r="L132" s="37">
        <f t="shared" si="18"/>
        <v>70</v>
      </c>
      <c r="M132" s="38">
        <f t="shared" si="19"/>
        <v>21140</v>
      </c>
      <c r="N132" s="32">
        <v>159</v>
      </c>
      <c r="O132" s="38">
        <f t="shared" si="14"/>
        <v>493</v>
      </c>
      <c r="P132" s="38">
        <f t="shared" si="15"/>
        <v>70</v>
      </c>
      <c r="Q132" s="34">
        <f t="shared" si="16"/>
        <v>34510</v>
      </c>
      <c r="R132" s="35">
        <v>191</v>
      </c>
      <c r="S132" s="35">
        <v>70</v>
      </c>
      <c r="T132" s="40">
        <f t="shared" si="20"/>
        <v>13370</v>
      </c>
      <c r="U132" s="39">
        <f>(N132+R132)/(F132+K132)*100</f>
        <v>53.68098159509203</v>
      </c>
      <c r="V132" s="35">
        <f t="shared" si="21"/>
        <v>302</v>
      </c>
      <c r="W132" s="35">
        <f t="shared" si="22"/>
        <v>70</v>
      </c>
      <c r="X132" s="40">
        <f t="shared" si="23"/>
        <v>21140</v>
      </c>
      <c r="Y132" s="26"/>
    </row>
    <row r="133" spans="2:25" ht="112.5" customHeight="1" hidden="1">
      <c r="B133" s="32">
        <v>3</v>
      </c>
      <c r="C133" s="55" t="s">
        <v>125</v>
      </c>
      <c r="D133" s="37" t="s">
        <v>13</v>
      </c>
      <c r="E133" s="37">
        <v>1</v>
      </c>
      <c r="F133" s="37"/>
      <c r="G133" s="37">
        <f>E133*F133</f>
        <v>0</v>
      </c>
      <c r="H133" s="32">
        <f t="shared" si="17"/>
        <v>0</v>
      </c>
      <c r="I133" s="37" t="s">
        <v>13</v>
      </c>
      <c r="J133" s="37">
        <v>1</v>
      </c>
      <c r="K133" s="37"/>
      <c r="L133" s="37">
        <f t="shared" si="18"/>
        <v>0</v>
      </c>
      <c r="M133" s="38">
        <f t="shared" si="19"/>
        <v>0</v>
      </c>
      <c r="N133" s="32"/>
      <c r="O133" s="38">
        <f t="shared" si="14"/>
        <v>0</v>
      </c>
      <c r="P133" s="38">
        <f t="shared" si="15"/>
        <v>0</v>
      </c>
      <c r="Q133" s="34">
        <f t="shared" si="16"/>
        <v>0</v>
      </c>
      <c r="R133" s="35"/>
      <c r="S133" s="35"/>
      <c r="T133" s="40">
        <f t="shared" si="20"/>
        <v>0</v>
      </c>
      <c r="U133" s="39"/>
      <c r="V133" s="35">
        <f t="shared" si="21"/>
        <v>0</v>
      </c>
      <c r="W133" s="35">
        <f t="shared" si="22"/>
        <v>0</v>
      </c>
      <c r="X133" s="40">
        <f t="shared" si="23"/>
        <v>0</v>
      </c>
      <c r="Y133" s="26"/>
    </row>
    <row r="134" spans="2:25" ht="60" customHeight="1" hidden="1">
      <c r="B134" s="32">
        <v>4</v>
      </c>
      <c r="C134" s="32" t="s">
        <v>126</v>
      </c>
      <c r="D134" s="37" t="s">
        <v>13</v>
      </c>
      <c r="E134" s="37">
        <v>2</v>
      </c>
      <c r="F134" s="37">
        <v>350</v>
      </c>
      <c r="G134" s="37">
        <v>90</v>
      </c>
      <c r="H134" s="32">
        <f t="shared" si="17"/>
        <v>31500</v>
      </c>
      <c r="I134" s="37" t="s">
        <v>13</v>
      </c>
      <c r="J134" s="37">
        <v>2</v>
      </c>
      <c r="K134" s="37">
        <v>302</v>
      </c>
      <c r="L134" s="37">
        <f t="shared" si="18"/>
        <v>90</v>
      </c>
      <c r="M134" s="38">
        <f t="shared" si="19"/>
        <v>27180</v>
      </c>
      <c r="N134" s="32">
        <v>38</v>
      </c>
      <c r="O134" s="38">
        <f t="shared" si="14"/>
        <v>614</v>
      </c>
      <c r="P134" s="38">
        <f t="shared" si="15"/>
        <v>90</v>
      </c>
      <c r="Q134" s="34">
        <f t="shared" si="16"/>
        <v>55260</v>
      </c>
      <c r="R134" s="35">
        <v>312</v>
      </c>
      <c r="S134" s="35">
        <v>90</v>
      </c>
      <c r="T134" s="40">
        <f>(R134*S134)</f>
        <v>28080</v>
      </c>
      <c r="U134" s="39">
        <f>(N134+R134)/(F134+K134)*100</f>
        <v>53.68098159509203</v>
      </c>
      <c r="V134" s="35">
        <f t="shared" si="21"/>
        <v>302</v>
      </c>
      <c r="W134" s="35">
        <f t="shared" si="22"/>
        <v>90</v>
      </c>
      <c r="X134" s="40">
        <f t="shared" si="23"/>
        <v>27180</v>
      </c>
      <c r="Y134" s="26"/>
    </row>
    <row r="135" spans="2:25" ht="60" customHeight="1" hidden="1">
      <c r="B135" s="32">
        <v>5</v>
      </c>
      <c r="C135" s="32" t="s">
        <v>127</v>
      </c>
      <c r="D135" s="37" t="s">
        <v>13</v>
      </c>
      <c r="E135" s="37">
        <v>2</v>
      </c>
      <c r="F135" s="37">
        <v>350</v>
      </c>
      <c r="G135" s="37">
        <v>150</v>
      </c>
      <c r="H135" s="32">
        <f t="shared" si="17"/>
        <v>52500</v>
      </c>
      <c r="I135" s="37" t="s">
        <v>13</v>
      </c>
      <c r="J135" s="37"/>
      <c r="K135" s="37"/>
      <c r="L135" s="37">
        <v>0</v>
      </c>
      <c r="M135" s="38">
        <f t="shared" si="19"/>
        <v>0</v>
      </c>
      <c r="N135" s="32">
        <v>42</v>
      </c>
      <c r="O135" s="38">
        <f t="shared" si="14"/>
        <v>308</v>
      </c>
      <c r="P135" s="38">
        <f t="shared" si="15"/>
        <v>150</v>
      </c>
      <c r="Q135" s="34">
        <f t="shared" si="16"/>
        <v>46200</v>
      </c>
      <c r="R135" s="35">
        <v>153</v>
      </c>
      <c r="S135" s="35">
        <v>150</v>
      </c>
      <c r="T135" s="40">
        <f>(R135*S135)+24</f>
        <v>22974</v>
      </c>
      <c r="U135" s="39">
        <f>(N135+R135)/(F135+K135)*100</f>
        <v>55.714285714285715</v>
      </c>
      <c r="V135" s="35">
        <f t="shared" si="21"/>
        <v>155</v>
      </c>
      <c r="W135" s="35">
        <v>150</v>
      </c>
      <c r="X135" s="40">
        <f t="shared" si="23"/>
        <v>23250</v>
      </c>
      <c r="Y135" s="26"/>
    </row>
    <row r="136" spans="2:25" ht="127.5" customHeight="1" hidden="1">
      <c r="B136" s="32">
        <v>6</v>
      </c>
      <c r="C136" s="55" t="s">
        <v>128</v>
      </c>
      <c r="D136" s="37" t="s">
        <v>13</v>
      </c>
      <c r="E136" s="37">
        <v>1</v>
      </c>
      <c r="F136" s="37">
        <v>94</v>
      </c>
      <c r="G136" s="37">
        <v>400</v>
      </c>
      <c r="H136" s="32">
        <f t="shared" si="17"/>
        <v>37600</v>
      </c>
      <c r="I136" s="37" t="s">
        <v>13</v>
      </c>
      <c r="J136" s="37">
        <v>1</v>
      </c>
      <c r="K136" s="37"/>
      <c r="L136" s="37">
        <f t="shared" si="18"/>
        <v>400</v>
      </c>
      <c r="M136" s="38">
        <f t="shared" si="19"/>
        <v>0</v>
      </c>
      <c r="N136" s="32">
        <v>73</v>
      </c>
      <c r="O136" s="38">
        <f t="shared" si="14"/>
        <v>21</v>
      </c>
      <c r="P136" s="38">
        <f t="shared" si="15"/>
        <v>0</v>
      </c>
      <c r="Q136" s="34">
        <f t="shared" si="16"/>
        <v>0</v>
      </c>
      <c r="R136" s="35"/>
      <c r="S136" s="35">
        <v>0</v>
      </c>
      <c r="T136" s="40">
        <f t="shared" si="20"/>
        <v>0</v>
      </c>
      <c r="U136" s="39">
        <f>(N136+R136)/(F136+K136)*100</f>
        <v>77.6595744680851</v>
      </c>
      <c r="V136" s="35">
        <f t="shared" si="21"/>
        <v>21</v>
      </c>
      <c r="W136" s="35">
        <f t="shared" si="22"/>
        <v>400</v>
      </c>
      <c r="X136" s="40">
        <f t="shared" si="23"/>
        <v>8400</v>
      </c>
      <c r="Y136" s="26"/>
    </row>
    <row r="137" spans="2:25" ht="60" customHeight="1" hidden="1">
      <c r="B137" s="32"/>
      <c r="C137" s="32"/>
      <c r="D137" s="37"/>
      <c r="E137" s="37"/>
      <c r="F137" s="37"/>
      <c r="G137" s="37"/>
      <c r="H137" s="32"/>
      <c r="I137" s="37"/>
      <c r="J137" s="37"/>
      <c r="K137" s="37"/>
      <c r="L137" s="37"/>
      <c r="M137" s="38"/>
      <c r="N137" s="32"/>
      <c r="O137" s="38">
        <f t="shared" si="14"/>
        <v>0</v>
      </c>
      <c r="P137" s="32"/>
      <c r="Q137" s="34">
        <f t="shared" si="16"/>
        <v>0</v>
      </c>
      <c r="R137" s="35"/>
      <c r="S137" s="35"/>
      <c r="T137" s="40"/>
      <c r="U137" s="39"/>
      <c r="V137" s="35"/>
      <c r="W137" s="35"/>
      <c r="X137" s="40"/>
      <c r="Y137" s="26"/>
    </row>
    <row r="138" spans="2:24" ht="60" customHeight="1" hidden="1">
      <c r="B138" s="48"/>
      <c r="C138" s="49" t="s">
        <v>129</v>
      </c>
      <c r="D138" s="50"/>
      <c r="E138" s="51" t="s">
        <v>121</v>
      </c>
      <c r="F138" s="50"/>
      <c r="G138" s="50"/>
      <c r="H138" s="48">
        <f>SUM(H130:H137)</f>
        <v>146100</v>
      </c>
      <c r="I138" s="48"/>
      <c r="J138" s="48"/>
      <c r="K138" s="48"/>
      <c r="L138" s="48"/>
      <c r="M138" s="48">
        <f>SUM(M130:M137)</f>
        <v>48320</v>
      </c>
      <c r="N138" s="48"/>
      <c r="O138" s="38">
        <f t="shared" si="14"/>
        <v>0</v>
      </c>
      <c r="P138" s="48"/>
      <c r="Q138" s="34">
        <f t="shared" si="16"/>
        <v>0</v>
      </c>
      <c r="R138" s="48"/>
      <c r="S138" s="48"/>
      <c r="T138" s="48">
        <f>SUM(T130:T137)</f>
        <v>64424</v>
      </c>
      <c r="U138" s="48"/>
      <c r="V138" s="48"/>
      <c r="W138" s="48"/>
      <c r="X138" s="48">
        <f>SUM(X130:X137)</f>
        <v>79970</v>
      </c>
    </row>
    <row r="139" spans="2:24" ht="60" customHeight="1" hidden="1">
      <c r="B139" s="32"/>
      <c r="C139" s="56"/>
      <c r="D139" s="37"/>
      <c r="E139" s="1"/>
      <c r="F139" s="37"/>
      <c r="G139" s="37"/>
      <c r="H139" s="134">
        <f>H138+M138</f>
        <v>194420</v>
      </c>
      <c r="I139" s="135"/>
      <c r="J139" s="135"/>
      <c r="K139" s="135"/>
      <c r="L139" s="135"/>
      <c r="M139" s="136"/>
      <c r="N139" s="32"/>
      <c r="O139" s="38">
        <f t="shared" si="14"/>
        <v>0</v>
      </c>
      <c r="P139" s="32"/>
      <c r="Q139" s="34">
        <f t="shared" si="16"/>
        <v>0</v>
      </c>
      <c r="R139" s="32"/>
      <c r="S139" s="32"/>
      <c r="T139" s="137">
        <f>T138+X138</f>
        <v>144394</v>
      </c>
      <c r="U139" s="135"/>
      <c r="V139" s="135"/>
      <c r="W139" s="135"/>
      <c r="X139" s="136"/>
    </row>
    <row r="140" spans="2:25" s="57" customFormat="1" ht="131.25" customHeight="1" hidden="1">
      <c r="B140" s="56"/>
      <c r="C140" s="56" t="s">
        <v>130</v>
      </c>
      <c r="D140" s="58"/>
      <c r="E140" s="58"/>
      <c r="F140" s="58"/>
      <c r="G140" s="58"/>
      <c r="H140" s="59">
        <f>SUM(H60:H136)</f>
        <v>3824805</v>
      </c>
      <c r="I140" s="59">
        <f>SUM(I60:I136)</f>
        <v>0</v>
      </c>
      <c r="J140" s="59"/>
      <c r="K140" s="59"/>
      <c r="L140" s="59"/>
      <c r="M140" s="59">
        <f>SUM(M60:M136)</f>
        <v>1031330</v>
      </c>
      <c r="N140" s="59"/>
      <c r="O140" s="38">
        <f t="shared" si="14"/>
        <v>0</v>
      </c>
      <c r="P140" s="59"/>
      <c r="Q140" s="34">
        <f t="shared" si="16"/>
        <v>0</v>
      </c>
      <c r="R140" s="59"/>
      <c r="S140" s="59"/>
      <c r="T140" s="59">
        <f>SUM(T60:T136)</f>
        <v>2765577</v>
      </c>
      <c r="U140" s="59"/>
      <c r="V140" s="59"/>
      <c r="W140" s="59"/>
      <c r="X140" s="59">
        <f>SUM(X60:X136)</f>
        <v>1128820</v>
      </c>
      <c r="Y140" s="26"/>
    </row>
    <row r="141" spans="2:25" ht="60" customHeight="1" hidden="1">
      <c r="B141" s="60"/>
      <c r="C141" s="60"/>
      <c r="D141" s="60"/>
      <c r="E141" s="60"/>
      <c r="F141" s="60"/>
      <c r="G141" s="61"/>
      <c r="H141" s="129">
        <f>H140+M140</f>
        <v>4856135</v>
      </c>
      <c r="I141" s="129"/>
      <c r="J141" s="129"/>
      <c r="K141" s="129"/>
      <c r="L141" s="129"/>
      <c r="M141" s="129"/>
      <c r="N141" s="62"/>
      <c r="O141" s="62"/>
      <c r="P141" s="62"/>
      <c r="Q141" s="34">
        <f t="shared" si="16"/>
        <v>0</v>
      </c>
      <c r="R141" s="58"/>
      <c r="S141" s="58"/>
      <c r="T141" s="130">
        <f>T140+X140</f>
        <v>3894397</v>
      </c>
      <c r="U141" s="131"/>
      <c r="V141" s="131"/>
      <c r="W141" s="131"/>
      <c r="X141" s="132"/>
      <c r="Y141" s="26"/>
    </row>
    <row r="142" spans="2:25" ht="172.5" customHeight="1" hidden="1">
      <c r="B142" s="63"/>
      <c r="C142" s="63" t="s">
        <v>51</v>
      </c>
      <c r="D142" s="63"/>
      <c r="E142" s="63"/>
      <c r="F142" s="63"/>
      <c r="G142" s="64"/>
      <c r="H142" s="133"/>
      <c r="I142" s="133"/>
      <c r="J142" s="133"/>
      <c r="K142" s="133"/>
      <c r="L142" s="133"/>
      <c r="M142" s="133"/>
      <c r="N142" s="65"/>
      <c r="O142" s="65"/>
      <c r="P142" s="65"/>
      <c r="Q142" s="66"/>
      <c r="R142" s="67"/>
      <c r="S142" s="67"/>
      <c r="T142" s="68"/>
      <c r="U142" s="69"/>
      <c r="V142" s="69"/>
      <c r="W142" s="69"/>
      <c r="X142" s="69"/>
      <c r="Y142" s="26"/>
    </row>
    <row r="143" spans="2:17" ht="60" customHeight="1" hidden="1">
      <c r="B143" s="26"/>
      <c r="C143" s="70" t="s">
        <v>50</v>
      </c>
      <c r="D143" s="70"/>
      <c r="E143" s="70"/>
      <c r="F143" s="70"/>
      <c r="G143" s="70"/>
      <c r="H143" s="70">
        <f>H144+H145</f>
        <v>9895</v>
      </c>
      <c r="I143" s="70"/>
      <c r="J143" s="26"/>
      <c r="K143" s="26"/>
      <c r="L143" s="26"/>
      <c r="M143" s="26"/>
      <c r="N143" s="26"/>
      <c r="O143" s="26"/>
      <c r="P143" s="26"/>
      <c r="Q143" s="71"/>
    </row>
    <row r="144" spans="2:17" ht="60" customHeight="1" hidden="1">
      <c r="B144" s="26"/>
      <c r="C144" s="72" t="s">
        <v>49</v>
      </c>
      <c r="D144" s="70"/>
      <c r="E144" s="70"/>
      <c r="F144" s="70"/>
      <c r="G144" s="70"/>
      <c r="H144" s="70">
        <f>H128/160</f>
        <v>6640</v>
      </c>
      <c r="I144" s="70"/>
      <c r="J144" s="26"/>
      <c r="K144" s="26"/>
      <c r="L144" s="26"/>
      <c r="M144" s="26"/>
      <c r="N144" s="26"/>
      <c r="O144" s="26"/>
      <c r="P144" s="26"/>
      <c r="Q144" s="71"/>
    </row>
    <row r="145" spans="2:17" ht="60" customHeight="1" hidden="1">
      <c r="B145" s="26"/>
      <c r="C145" s="72" t="s">
        <v>61</v>
      </c>
      <c r="D145" s="70"/>
      <c r="E145" s="70"/>
      <c r="F145" s="70"/>
      <c r="G145" s="70"/>
      <c r="H145" s="70">
        <f>M128/151</f>
        <v>3255</v>
      </c>
      <c r="I145" s="70"/>
      <c r="J145" s="26"/>
      <c r="K145" s="26"/>
      <c r="L145" s="26"/>
      <c r="M145" s="26"/>
      <c r="N145" s="26"/>
      <c r="O145" s="26"/>
      <c r="P145" s="26"/>
      <c r="Q145" s="71"/>
    </row>
    <row r="146" spans="2:23" s="44" customFormat="1" ht="264" customHeight="1" hidden="1">
      <c r="B146" s="73" t="s">
        <v>131</v>
      </c>
      <c r="C146" s="73"/>
      <c r="D146" s="73"/>
      <c r="E146" s="73"/>
      <c r="F146" s="73"/>
      <c r="G146" s="73"/>
      <c r="H146" s="73"/>
      <c r="I146" s="73"/>
      <c r="J146" s="73"/>
      <c r="K146" s="73" t="s">
        <v>132</v>
      </c>
      <c r="L146" s="73"/>
      <c r="M146" s="73"/>
      <c r="N146" s="73"/>
      <c r="O146" s="73"/>
      <c r="P146" s="73"/>
      <c r="Q146" s="74"/>
      <c r="R146" s="73"/>
      <c r="S146" s="73"/>
      <c r="T146" s="73"/>
      <c r="U146" s="74"/>
      <c r="V146" s="73" t="s">
        <v>133</v>
      </c>
      <c r="W146" s="73"/>
    </row>
    <row r="147" spans="17:21" s="44" customFormat="1" ht="4.5" customHeight="1" hidden="1">
      <c r="Q147" s="27"/>
      <c r="U147" s="27"/>
    </row>
    <row r="148" spans="2:23" s="44" customFormat="1" ht="91.5" hidden="1">
      <c r="B148" s="44" t="s">
        <v>134</v>
      </c>
      <c r="K148" s="44" t="s">
        <v>135</v>
      </c>
      <c r="Q148" s="27"/>
      <c r="T148" s="73"/>
      <c r="U148" s="74"/>
      <c r="V148" s="73" t="s">
        <v>136</v>
      </c>
      <c r="W148" s="73"/>
    </row>
  </sheetData>
  <sheetProtection/>
  <mergeCells count="62">
    <mergeCell ref="H141:M141"/>
    <mergeCell ref="T141:X141"/>
    <mergeCell ref="H142:M142"/>
    <mergeCell ref="M56:M57"/>
    <mergeCell ref="H129:M129"/>
    <mergeCell ref="T129:X129"/>
    <mergeCell ref="H139:M139"/>
    <mergeCell ref="T139:X139"/>
    <mergeCell ref="H56:H57"/>
    <mergeCell ref="I56:I58"/>
    <mergeCell ref="J56:J58"/>
    <mergeCell ref="K56:L57"/>
    <mergeCell ref="B56:B58"/>
    <mergeCell ref="D56:D58"/>
    <mergeCell ref="E56:E58"/>
    <mergeCell ref="F56:G57"/>
    <mergeCell ref="B52:X52"/>
    <mergeCell ref="C54:M54"/>
    <mergeCell ref="N54:N58"/>
    <mergeCell ref="O54:Q57"/>
    <mergeCell ref="R54:T57"/>
    <mergeCell ref="U54:U57"/>
    <mergeCell ref="V54:X57"/>
    <mergeCell ref="C55:C58"/>
    <mergeCell ref="D55:H55"/>
    <mergeCell ref="I55:M55"/>
    <mergeCell ref="A36:B36"/>
    <mergeCell ref="A37:B37"/>
    <mergeCell ref="A38:B38"/>
    <mergeCell ref="A39:B39"/>
    <mergeCell ref="A49:X49"/>
    <mergeCell ref="V51:X5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4:W14"/>
    <mergeCell ref="A15:W15"/>
    <mergeCell ref="A16:W16"/>
    <mergeCell ref="A18:W18"/>
    <mergeCell ref="A20:B20"/>
    <mergeCell ref="A23:B23"/>
    <mergeCell ref="A7:W7"/>
    <mergeCell ref="A8:W8"/>
    <mergeCell ref="A9:W9"/>
    <mergeCell ref="A11:W11"/>
    <mergeCell ref="A12:W12"/>
    <mergeCell ref="A13:W13"/>
    <mergeCell ref="A1:W1"/>
    <mergeCell ref="A2:W2"/>
    <mergeCell ref="A3:W3"/>
    <mergeCell ref="A4:W4"/>
    <mergeCell ref="A5:W5"/>
    <mergeCell ref="A6:W6"/>
  </mergeCells>
  <printOptions/>
  <pageMargins left="0.75" right="0.75" top="1" bottom="1" header="0.5" footer="0.5"/>
  <pageSetup fitToHeight="1" fitToWidth="1" horizontalDpi="600" verticalDpi="6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NGO-OPERATOR2</cp:lastModifiedBy>
  <cp:lastPrinted>2020-03-13T10:09:36Z</cp:lastPrinted>
  <dcterms:created xsi:type="dcterms:W3CDTF">2012-06-06T09:05:35Z</dcterms:created>
  <dcterms:modified xsi:type="dcterms:W3CDTF">2020-06-17T09:30:09Z</dcterms:modified>
  <cp:category/>
  <cp:version/>
  <cp:contentType/>
  <cp:contentStatus/>
</cp:coreProperties>
</file>